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Programist\Downloads\"/>
    </mc:Choice>
  </mc:AlternateContent>
  <xr:revisionPtr revIDLastSave="0" documentId="13_ncr:1_{5ADF2B95-6400-42EC-AFC9-C52A30F8DFC1}" xr6:coauthVersionLast="45" xr6:coauthVersionMax="45" xr10:uidLastSave="{00000000-0000-0000-0000-000000000000}"/>
  <bookViews>
    <workbookView xWindow="-60" yWindow="-60" windowWidth="28920" windowHeight="15660" tabRatio="589" firstSheet="2" activeTab="5" xr2:uid="{00000000-000D-0000-FFFF-FFFF00000000}"/>
  </bookViews>
  <sheets>
    <sheet name="Кошти ЗАГАЛЬНОГО ФОНДУ II кв." sheetId="8" r:id="rId1"/>
    <sheet name="Кошти ЗАГАЛЬНОГО ФОНДУ" sheetId="2" r:id="rId2"/>
    <sheet name="Батьківськи кошти" sheetId="5" r:id="rId3"/>
    <sheet name=" Кошти як плата за послуги " sheetId="3" r:id="rId4"/>
    <sheet name="Інші джерелами надходжень II кв" sheetId="9" r:id="rId5"/>
    <sheet name="Інші джерелами надходжень" sheetId="4" r:id="rId6"/>
  </sheets>
  <externalReferences>
    <externalReference r:id="rId7"/>
    <externalReference r:id="rId8"/>
  </externalReferenc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3" i="8" l="1"/>
  <c r="I23" i="8"/>
  <c r="F24" i="8"/>
  <c r="F23" i="8" s="1"/>
  <c r="J23" i="8" s="1"/>
  <c r="I24" i="8"/>
  <c r="J24" i="8" l="1"/>
  <c r="I87" i="9"/>
  <c r="D87" i="9"/>
  <c r="I83" i="9"/>
  <c r="D83" i="9"/>
  <c r="I82" i="9"/>
  <c r="D82" i="9"/>
  <c r="I77" i="9"/>
  <c r="D77" i="9"/>
  <c r="I71" i="9"/>
  <c r="D71" i="9"/>
  <c r="I68" i="9"/>
  <c r="D68" i="9"/>
  <c r="I65" i="9"/>
  <c r="I63" i="9" s="1"/>
  <c r="I62" i="9" s="1"/>
  <c r="D65" i="9"/>
  <c r="D63" i="9" s="1"/>
  <c r="D62" i="9" s="1"/>
  <c r="J63" i="9"/>
  <c r="J62" i="9"/>
  <c r="J57" i="9"/>
  <c r="I57" i="9"/>
  <c r="D57" i="9"/>
  <c r="J53" i="9"/>
  <c r="I53" i="9"/>
  <c r="D53" i="9"/>
  <c r="J50" i="9"/>
  <c r="I50" i="9"/>
  <c r="D50" i="9"/>
  <c r="J47" i="9"/>
  <c r="J33" i="9" s="1"/>
  <c r="I47" i="9"/>
  <c r="D47" i="9"/>
  <c r="J40" i="9"/>
  <c r="I40" i="9"/>
  <c r="D40" i="9"/>
  <c r="J29" i="9"/>
  <c r="I29" i="9"/>
  <c r="I28" i="9" s="1"/>
  <c r="D29" i="9"/>
  <c r="D28" i="9" s="1"/>
  <c r="J28" i="9"/>
  <c r="D26" i="8"/>
  <c r="J87" i="8"/>
  <c r="J85" i="8"/>
  <c r="I84" i="8"/>
  <c r="H84" i="8"/>
  <c r="G84" i="8"/>
  <c r="F84" i="8"/>
  <c r="J84" i="8" s="1"/>
  <c r="E84" i="8"/>
  <c r="D84" i="8"/>
  <c r="J83" i="8"/>
  <c r="J82" i="8"/>
  <c r="J81" i="8"/>
  <c r="I80" i="8"/>
  <c r="I79" i="8" s="1"/>
  <c r="H80" i="8"/>
  <c r="G80" i="8"/>
  <c r="G79" i="8" s="1"/>
  <c r="F80" i="8"/>
  <c r="F79" i="8" s="1"/>
  <c r="E80" i="8"/>
  <c r="E79" i="8" s="1"/>
  <c r="D80" i="8"/>
  <c r="H79" i="8"/>
  <c r="D79" i="8"/>
  <c r="J78" i="8"/>
  <c r="J77" i="8"/>
  <c r="J76" i="8"/>
  <c r="J75" i="8"/>
  <c r="I74" i="8"/>
  <c r="H74" i="8"/>
  <c r="G74" i="8"/>
  <c r="F74" i="8"/>
  <c r="J74" i="8" s="1"/>
  <c r="E74" i="8"/>
  <c r="D74" i="8"/>
  <c r="J73" i="8"/>
  <c r="J72" i="8"/>
  <c r="J71" i="8"/>
  <c r="J70" i="8"/>
  <c r="J69" i="8"/>
  <c r="I68" i="8"/>
  <c r="H68" i="8"/>
  <c r="G68" i="8"/>
  <c r="G60" i="8" s="1"/>
  <c r="G59" i="8" s="1"/>
  <c r="F68" i="8"/>
  <c r="J68" i="8" s="1"/>
  <c r="E68" i="8"/>
  <c r="D68" i="8"/>
  <c r="J67" i="8"/>
  <c r="J66" i="8"/>
  <c r="I65" i="8"/>
  <c r="H65" i="8"/>
  <c r="H60" i="8" s="1"/>
  <c r="H59" i="8" s="1"/>
  <c r="G65" i="8"/>
  <c r="F65" i="8"/>
  <c r="J65" i="8" s="1"/>
  <c r="E65" i="8"/>
  <c r="D65" i="8"/>
  <c r="D60" i="8" s="1"/>
  <c r="D59" i="8" s="1"/>
  <c r="J64" i="8"/>
  <c r="J63" i="8"/>
  <c r="I62" i="8"/>
  <c r="H62" i="8"/>
  <c r="G62" i="8"/>
  <c r="F62" i="8"/>
  <c r="J62" i="8" s="1"/>
  <c r="E62" i="8"/>
  <c r="D62" i="8"/>
  <c r="J61" i="8"/>
  <c r="I60" i="8"/>
  <c r="I59" i="8" s="1"/>
  <c r="F60" i="8"/>
  <c r="F59" i="8" s="1"/>
  <c r="E60" i="8"/>
  <c r="E59" i="8" s="1"/>
  <c r="J58" i="8"/>
  <c r="H57" i="8"/>
  <c r="J57" i="8" s="1"/>
  <c r="J56" i="8"/>
  <c r="J55" i="8"/>
  <c r="I54" i="8"/>
  <c r="F54" i="8"/>
  <c r="J54" i="8" s="1"/>
  <c r="D54" i="8"/>
  <c r="J53" i="8"/>
  <c r="J52" i="8"/>
  <c r="J51" i="8"/>
  <c r="I50" i="8"/>
  <c r="H50" i="8"/>
  <c r="G50" i="8"/>
  <c r="F50" i="8"/>
  <c r="J50" i="8" s="1"/>
  <c r="E50" i="8"/>
  <c r="D50" i="8"/>
  <c r="J49" i="8"/>
  <c r="J48" i="8"/>
  <c r="I47" i="8"/>
  <c r="H47" i="8"/>
  <c r="G47" i="8"/>
  <c r="F47" i="8"/>
  <c r="J47" i="8" s="1"/>
  <c r="E47" i="8"/>
  <c r="D47" i="8"/>
  <c r="H46" i="8"/>
  <c r="J46" i="8" s="1"/>
  <c r="J45" i="8"/>
  <c r="I44" i="8"/>
  <c r="I30" i="8" s="1"/>
  <c r="H44" i="8"/>
  <c r="G44" i="8"/>
  <c r="F44" i="8"/>
  <c r="J44" i="8" s="1"/>
  <c r="D44" i="8"/>
  <c r="J43" i="8"/>
  <c r="H42" i="8"/>
  <c r="J42" i="8" s="1"/>
  <c r="H41" i="8"/>
  <c r="J41" i="8" s="1"/>
  <c r="H40" i="8"/>
  <c r="J40" i="8" s="1"/>
  <c r="H39" i="8"/>
  <c r="J39" i="8" s="1"/>
  <c r="H38" i="8"/>
  <c r="J38" i="8" s="1"/>
  <c r="I37" i="8"/>
  <c r="F37" i="8"/>
  <c r="D37" i="8"/>
  <c r="J36" i="8"/>
  <c r="J35" i="8"/>
  <c r="H34" i="8"/>
  <c r="J34" i="8" s="1"/>
  <c r="H33" i="8"/>
  <c r="J33" i="8" s="1"/>
  <c r="H32" i="8"/>
  <c r="J32" i="8" s="1"/>
  <c r="H31" i="8"/>
  <c r="J31" i="8" s="1"/>
  <c r="F30" i="8"/>
  <c r="H29" i="8"/>
  <c r="J29" i="8" s="1"/>
  <c r="J28" i="8"/>
  <c r="J27" i="8"/>
  <c r="I26" i="8"/>
  <c r="I25" i="8" s="1"/>
  <c r="F26" i="8"/>
  <c r="F25" i="8" s="1"/>
  <c r="E13" i="8"/>
  <c r="J27" i="9" l="1"/>
  <c r="J25" i="9" s="1"/>
  <c r="L19" i="9" s="1"/>
  <c r="J30" i="8"/>
  <c r="J59" i="8"/>
  <c r="J79" i="8"/>
  <c r="J60" i="8"/>
  <c r="J80" i="8"/>
  <c r="J37" i="8"/>
  <c r="D110" i="5"/>
  <c r="J25" i="8" l="1"/>
  <c r="J26" i="8"/>
  <c r="I87" i="4"/>
  <c r="D87" i="4"/>
  <c r="I83" i="4"/>
  <c r="I82" i="4" s="1"/>
  <c r="D83" i="4"/>
  <c r="D82" i="4"/>
  <c r="I77" i="4"/>
  <c r="D77" i="4"/>
  <c r="I71" i="4"/>
  <c r="I63" i="4" s="1"/>
  <c r="I62" i="4" s="1"/>
  <c r="D71" i="4"/>
  <c r="I68" i="4"/>
  <c r="D68" i="4"/>
  <c r="D63" i="4" s="1"/>
  <c r="D62" i="4" s="1"/>
  <c r="D25" i="4" s="1"/>
  <c r="D20" i="4" s="1"/>
  <c r="D19" i="4" s="1"/>
  <c r="I65" i="4"/>
  <c r="D65" i="4"/>
  <c r="J63" i="4"/>
  <c r="J62" i="4"/>
  <c r="J57" i="4"/>
  <c r="I57" i="4"/>
  <c r="D57" i="4"/>
  <c r="J53" i="4"/>
  <c r="I53" i="4"/>
  <c r="D53" i="4"/>
  <c r="J50" i="4"/>
  <c r="I50" i="4"/>
  <c r="D50" i="4"/>
  <c r="J47" i="4"/>
  <c r="I47" i="4"/>
  <c r="D47" i="4"/>
  <c r="J40" i="4"/>
  <c r="I40" i="4"/>
  <c r="D40" i="4"/>
  <c r="J33" i="4"/>
  <c r="I33" i="4"/>
  <c r="D33" i="4"/>
  <c r="J29" i="4"/>
  <c r="I29" i="4"/>
  <c r="D29" i="4"/>
  <c r="J28" i="4"/>
  <c r="I28" i="4"/>
  <c r="D28" i="4"/>
  <c r="J27" i="4"/>
  <c r="J25" i="4" s="1"/>
  <c r="I27" i="4"/>
  <c r="D27" i="4"/>
  <c r="H19" i="4"/>
  <c r="O78" i="3"/>
  <c r="N78" i="3"/>
  <c r="M78" i="3"/>
  <c r="L78" i="3"/>
  <c r="K78" i="3"/>
  <c r="J78" i="3"/>
  <c r="D78" i="3"/>
  <c r="O72" i="3"/>
  <c r="N72" i="3"/>
  <c r="M72" i="3"/>
  <c r="L72" i="3"/>
  <c r="K72" i="3"/>
  <c r="J72" i="3"/>
  <c r="D72" i="3"/>
  <c r="O69" i="3"/>
  <c r="O64" i="3" s="1"/>
  <c r="O63" i="3" s="1"/>
  <c r="N69" i="3"/>
  <c r="M69" i="3"/>
  <c r="L69" i="3"/>
  <c r="L64" i="3" s="1"/>
  <c r="L63" i="3" s="1"/>
  <c r="K69" i="3"/>
  <c r="J69" i="3"/>
  <c r="D69" i="3"/>
  <c r="D64" i="3" s="1"/>
  <c r="D63" i="3" s="1"/>
  <c r="O66" i="3"/>
  <c r="N66" i="3"/>
  <c r="M66" i="3"/>
  <c r="M64" i="3" s="1"/>
  <c r="M63" i="3" s="1"/>
  <c r="L66" i="3"/>
  <c r="K66" i="3"/>
  <c r="J66" i="3"/>
  <c r="J64" i="3" s="1"/>
  <c r="J63" i="3" s="1"/>
  <c r="D66" i="3"/>
  <c r="N64" i="3"/>
  <c r="N63" i="3" s="1"/>
  <c r="K64" i="3"/>
  <c r="K63" i="3" s="1"/>
  <c r="O58" i="3"/>
  <c r="N58" i="3"/>
  <c r="M58" i="3"/>
  <c r="L58" i="3"/>
  <c r="K58" i="3"/>
  <c r="J58" i="3"/>
  <c r="D58" i="3"/>
  <c r="O54" i="3"/>
  <c r="N54" i="3"/>
  <c r="M54" i="3"/>
  <c r="L54" i="3"/>
  <c r="K54" i="3"/>
  <c r="J54" i="3"/>
  <c r="D54" i="3"/>
  <c r="O51" i="3"/>
  <c r="N51" i="3"/>
  <c r="M51" i="3"/>
  <c r="L51" i="3"/>
  <c r="K51" i="3"/>
  <c r="J51" i="3"/>
  <c r="D51" i="3"/>
  <c r="O48" i="3"/>
  <c r="N48" i="3"/>
  <c r="N34" i="3" s="1"/>
  <c r="M48" i="3"/>
  <c r="M34" i="3" s="1"/>
  <c r="L48" i="3"/>
  <c r="K48" i="3"/>
  <c r="K34" i="3" s="1"/>
  <c r="J48" i="3"/>
  <c r="J34" i="3" s="1"/>
  <c r="D48" i="3"/>
  <c r="O41" i="3"/>
  <c r="N41" i="3"/>
  <c r="M41" i="3"/>
  <c r="L41" i="3"/>
  <c r="K41" i="3"/>
  <c r="J41" i="3"/>
  <c r="D41" i="3"/>
  <c r="O34" i="3"/>
  <c r="L34" i="3"/>
  <c r="D34" i="3"/>
  <c r="O30" i="3"/>
  <c r="N30" i="3"/>
  <c r="M30" i="3"/>
  <c r="M29" i="3" s="1"/>
  <c r="L30" i="3"/>
  <c r="K30" i="3"/>
  <c r="J30" i="3"/>
  <c r="J29" i="3" s="1"/>
  <c r="D30" i="3"/>
  <c r="O29" i="3"/>
  <c r="N29" i="3"/>
  <c r="N28" i="3" s="1"/>
  <c r="N26" i="3" s="1"/>
  <c r="L29" i="3"/>
  <c r="K29" i="3"/>
  <c r="D29" i="3"/>
  <c r="O28" i="3"/>
  <c r="O26" i="3" s="1"/>
  <c r="L28" i="3"/>
  <c r="D28" i="3"/>
  <c r="I20" i="3"/>
  <c r="D20" i="3"/>
  <c r="G12" i="3"/>
  <c r="G10" i="3"/>
  <c r="M4" i="3"/>
  <c r="I25" i="4" l="1"/>
  <c r="D26" i="3"/>
  <c r="J28" i="3"/>
  <c r="J26" i="3" s="1"/>
  <c r="P20" i="3" s="1"/>
  <c r="M28" i="3"/>
  <c r="M26" i="3" s="1"/>
  <c r="L26" i="3"/>
  <c r="K28" i="3"/>
  <c r="K26" i="3" s="1"/>
  <c r="D31" i="2" l="1"/>
  <c r="H46" i="2" l="1"/>
  <c r="H57" i="2" l="1"/>
  <c r="H29" i="2"/>
  <c r="H27" i="2"/>
  <c r="H32" i="2"/>
  <c r="H33" i="2"/>
  <c r="H34" i="2"/>
  <c r="H31" i="2"/>
  <c r="H39" i="2"/>
  <c r="H40" i="2"/>
  <c r="H41" i="2"/>
  <c r="H42" i="2"/>
  <c r="H38" i="2"/>
  <c r="D47" i="2" l="1"/>
  <c r="H44" i="2"/>
  <c r="G26" i="2" l="1"/>
  <c r="E13" i="2"/>
  <c r="J87" i="2"/>
  <c r="J85" i="2"/>
  <c r="I84" i="2"/>
  <c r="H84" i="2"/>
  <c r="G84" i="2"/>
  <c r="F84" i="2"/>
  <c r="E84" i="2"/>
  <c r="D84" i="2"/>
  <c r="J83" i="2"/>
  <c r="J82" i="2"/>
  <c r="J81" i="2"/>
  <c r="I80" i="2"/>
  <c r="H80" i="2"/>
  <c r="G80" i="2"/>
  <c r="F80" i="2"/>
  <c r="E80" i="2"/>
  <c r="D80" i="2"/>
  <c r="I79" i="2"/>
  <c r="H79" i="2"/>
  <c r="G79" i="2"/>
  <c r="F79" i="2"/>
  <c r="E79" i="2"/>
  <c r="D79" i="2"/>
  <c r="J78" i="2"/>
  <c r="J77" i="2"/>
  <c r="J76" i="2"/>
  <c r="J75" i="2"/>
  <c r="I74" i="2"/>
  <c r="H74" i="2"/>
  <c r="G74" i="2"/>
  <c r="F74" i="2"/>
  <c r="J74" i="2" s="1"/>
  <c r="E74" i="2"/>
  <c r="D74" i="2"/>
  <c r="J73" i="2"/>
  <c r="J72" i="2"/>
  <c r="J71" i="2"/>
  <c r="J70" i="2"/>
  <c r="J69" i="2"/>
  <c r="I68" i="2"/>
  <c r="H68" i="2"/>
  <c r="H60" i="2" s="1"/>
  <c r="H59" i="2" s="1"/>
  <c r="G68" i="2"/>
  <c r="F68" i="2"/>
  <c r="E68" i="2"/>
  <c r="E60" i="2" s="1"/>
  <c r="E59" i="2" s="1"/>
  <c r="D68" i="2"/>
  <c r="J67" i="2"/>
  <c r="J66" i="2"/>
  <c r="I65" i="2"/>
  <c r="H65" i="2"/>
  <c r="G65" i="2"/>
  <c r="F65" i="2"/>
  <c r="E65" i="2"/>
  <c r="D65" i="2"/>
  <c r="J64" i="2"/>
  <c r="J63" i="2"/>
  <c r="I62" i="2"/>
  <c r="I60" i="2" s="1"/>
  <c r="I59" i="2" s="1"/>
  <c r="H62" i="2"/>
  <c r="G62" i="2"/>
  <c r="F62" i="2"/>
  <c r="F60" i="2" s="1"/>
  <c r="F59" i="2" s="1"/>
  <c r="E62" i="2"/>
  <c r="D62" i="2"/>
  <c r="J61" i="2"/>
  <c r="G60" i="2"/>
  <c r="G59" i="2" s="1"/>
  <c r="D60" i="2"/>
  <c r="D59" i="2"/>
  <c r="J58" i="2"/>
  <c r="J57" i="2"/>
  <c r="J56" i="2"/>
  <c r="J55" i="2"/>
  <c r="I54" i="2"/>
  <c r="H54" i="2"/>
  <c r="G54" i="2"/>
  <c r="F54" i="2"/>
  <c r="D54" i="2"/>
  <c r="J53" i="2"/>
  <c r="J52" i="2"/>
  <c r="J51" i="2"/>
  <c r="I50" i="2"/>
  <c r="H50" i="2"/>
  <c r="G50" i="2"/>
  <c r="F50" i="2"/>
  <c r="E50" i="2"/>
  <c r="D50" i="2"/>
  <c r="J49" i="2"/>
  <c r="J48" i="2"/>
  <c r="I47" i="2"/>
  <c r="H47" i="2"/>
  <c r="G47" i="2"/>
  <c r="F47" i="2"/>
  <c r="E47" i="2"/>
  <c r="J46" i="2"/>
  <c r="J45" i="2"/>
  <c r="I44" i="2"/>
  <c r="G44" i="2"/>
  <c r="F44" i="2"/>
  <c r="D44" i="2"/>
  <c r="J43" i="2"/>
  <c r="J42" i="2"/>
  <c r="J41" i="2"/>
  <c r="J40" i="2"/>
  <c r="J39" i="2"/>
  <c r="J38" i="2"/>
  <c r="I37" i="2"/>
  <c r="I30" i="2" s="1"/>
  <c r="H37" i="2"/>
  <c r="H30" i="2" s="1"/>
  <c r="G37" i="2"/>
  <c r="F37" i="2"/>
  <c r="D37" i="2"/>
  <c r="J36" i="2"/>
  <c r="J35" i="2"/>
  <c r="J34" i="2"/>
  <c r="J33" i="2"/>
  <c r="J32" i="2"/>
  <c r="J31" i="2"/>
  <c r="G30" i="2"/>
  <c r="J29" i="2"/>
  <c r="J28" i="2"/>
  <c r="J27" i="2"/>
  <c r="I26" i="2"/>
  <c r="I25" i="2" s="1"/>
  <c r="H26" i="2"/>
  <c r="F26" i="2"/>
  <c r="D26" i="2"/>
  <c r="D25" i="2" s="1"/>
  <c r="H25" i="2"/>
  <c r="G25" i="2"/>
  <c r="E23" i="2"/>
  <c r="F30" i="2" l="1"/>
  <c r="J79" i="2"/>
  <c r="J47" i="2"/>
  <c r="J50" i="2"/>
  <c r="J80" i="2"/>
  <c r="I24" i="2"/>
  <c r="I23" i="2" s="1"/>
  <c r="D30" i="2"/>
  <c r="J59" i="2"/>
  <c r="J60" i="2"/>
  <c r="J62" i="2"/>
  <c r="J65" i="2"/>
  <c r="J68" i="2"/>
  <c r="J84" i="2"/>
  <c r="G24" i="2"/>
  <c r="J54" i="2"/>
  <c r="D24" i="2"/>
  <c r="D23" i="2" s="1"/>
  <c r="H24" i="2"/>
  <c r="H23" i="2" s="1"/>
  <c r="J26" i="2"/>
  <c r="G23" i="2"/>
  <c r="J44" i="2"/>
  <c r="J37" i="2"/>
  <c r="J30" i="2"/>
  <c r="F25" i="2"/>
  <c r="J25" i="2" l="1"/>
  <c r="F24" i="2"/>
  <c r="F23" i="2" l="1"/>
  <c r="J23" i="2" s="1"/>
  <c r="J24" i="2"/>
</calcChain>
</file>

<file path=xl/sharedStrings.xml><?xml version="1.0" encoding="utf-8"?>
<sst xmlns="http://schemas.openxmlformats.org/spreadsheetml/2006/main" count="2063" uniqueCount="285">
  <si>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</si>
  <si>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</si>
  <si>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</si>
  <si>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</si>
  <si>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</si>
  <si>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</si>
  <si>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</si>
  <si>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</si>
  <si>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</si>
  <si>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</si>
  <si>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</si>
  <si>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</si>
  <si>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Одиниця виміру: грн, коп.</t>
  </si>
  <si>
    <t>Показники</t>
  </si>
  <si>
    <t>КЕКВ та/або ККК</t>
  </si>
  <si>
    <t>Код рядка</t>
  </si>
  <si>
    <t>Затверджено на звітний рік</t>
  </si>
  <si>
    <r>
      <t>Затверджено на звітний період (рік)</t>
    </r>
    <r>
      <rPr>
        <vertAlign val="superscript"/>
        <sz val="8"/>
        <color indexed="8"/>
        <rFont val="Times New Roman"/>
        <family val="1"/>
        <charset val="204"/>
      </rPr>
      <t>1</t>
    </r>
  </si>
  <si>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</si>
  <si>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</si>
  <si>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</si>
  <si>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</si>
  <si>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</si>
  <si>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Видатки та надання кредитів - </t>
    </r>
    <r>
      <rPr>
        <sz val="8"/>
        <color indexed="8"/>
        <rFont val="Times New Roman"/>
        <family val="1"/>
        <charset val="204"/>
      </rPr>
      <t xml:space="preserve"> усього</t>
    </r>
  </si>
  <si>
    <t>Х</t>
  </si>
  <si>
    <t>010</t>
  </si>
  <si>
    <r>
      <t>у тому числі:</t>
    </r>
    <r>
      <rPr>
        <b/>
        <sz val="8"/>
        <color indexed="8"/>
        <rFont val="Times New Roman"/>
        <family val="1"/>
        <charset val="204"/>
      </rPr>
      <t xml:space="preserve">
Поточні видатки</t>
    </r>
  </si>
  <si>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</si>
  <si>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</si>
  <si>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</si>
  <si>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</si>
  <si>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</si>
  <si>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</si>
  <si>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</si>
  <si>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</si>
  <si>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</si>
  <si>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</si>
  <si>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</si>
  <si>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</si>
  <si>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</si>
  <si>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</si>
  <si>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</si>
  <si>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</si>
  <si>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</si>
  <si>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</si>
  <si>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</si>
  <si>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</si>
  <si>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</si>
  <si>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</si>
  <si>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</si>
  <si>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</si>
  <si>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</si>
  <si>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</si>
  <si>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</si>
  <si>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</si>
  <si>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</si>
  <si>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</si>
  <si>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</si>
  <si>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</si>
  <si>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</si>
  <si>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</si>
  <si>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</si>
  <si>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</si>
  <si>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</si>
  <si>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</si>
  <si>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</si>
  <si>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</si>
  <si>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</si>
  <si>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</si>
  <si>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</si>
  <si>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</si>
  <si>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</si>
  <si>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</si>
  <si>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</si>
  <si>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</si>
  <si>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</si>
  <si>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</si>
  <si>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</si>
  <si>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</si>
  <si>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charset val="204"/>
      </rPr>
      <t>Реконструкція житлового фонду (приміщень)</t>
    </r>
  </si>
  <si>
    <r>
      <t xml:space="preserve">  </t>
    </r>
    <r>
      <rPr>
        <sz val="8"/>
        <color indexed="8"/>
        <rFont val="Times New Roman"/>
        <family val="1"/>
        <charset val="204"/>
      </rPr>
      <t>Реконструкція та реставрація  інших об’єктів</t>
    </r>
  </si>
  <si>
    <r>
      <t xml:space="preserve">  </t>
    </r>
    <r>
      <rPr>
        <sz val="8"/>
        <color indexed="8"/>
        <rFont val="Times New Roman"/>
        <family val="1"/>
        <charset val="204"/>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</si>
  <si>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</si>
  <si>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</si>
  <si>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</si>
  <si>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</si>
  <si>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</si>
  <si>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</si>
  <si>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</si>
  <si>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</si>
  <si>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</si>
  <si>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</si>
  <si>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</si>
  <si>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charset val="204"/>
      </rPr>
      <t>Надання інших внутрішніх кредитів</t>
    </r>
  </si>
  <si>
    <t>Зовнішнє кредитування</t>
  </si>
  <si>
    <t>Надання зовнішніх кредитів</t>
  </si>
  <si>
    <t>Інші видатки</t>
  </si>
  <si>
    <t>X</t>
  </si>
  <si>
    <t>Нерозподілені видатки</t>
  </si>
  <si>
    <r>
      <t xml:space="preserve"> </t>
    </r>
    <r>
      <rPr>
        <vertAlign val="superscript"/>
        <sz val="8"/>
        <color indexed="8"/>
        <rFont val="Times New Roman"/>
        <family val="1"/>
        <charset val="204"/>
      </rPr>
      <t>1</t>
    </r>
    <r>
      <rPr>
        <sz val="8"/>
        <color indexed="8"/>
        <rFont val="Times New Roman"/>
        <family val="1"/>
        <charset val="204"/>
      </rPr>
      <t xml:space="preserve"> Заповнюється розпорядниками бюджетних коштів.</t>
    </r>
  </si>
  <si>
    <t>(підпис)</t>
  </si>
  <si>
    <t>(ініціали, прізвище)</t>
  </si>
  <si>
    <t>Головний бухгалтер</t>
  </si>
  <si>
    <t>В.С.Харковець</t>
  </si>
  <si>
    <t>Г.Т.Ярмольчук</t>
  </si>
  <si>
    <t>350</t>
  </si>
  <si>
    <r>
      <t>Код та назва відомчої класифікації видатків та кредитування державного бюджету</t>
    </r>
    <r>
      <rPr>
        <b/>
        <sz val="8"/>
        <color indexed="8"/>
        <rFont val="Times New Roman"/>
        <family val="1"/>
        <charset val="204"/>
      </rPr>
      <t xml:space="preserve"> </t>
    </r>
  </si>
  <si>
    <t>0611020</t>
  </si>
  <si>
    <r>
      <t xml:space="preserve">Періодичність: </t>
    </r>
    <r>
      <rPr>
        <u/>
        <sz val="8"/>
        <color indexed="8"/>
        <rFont val="Times New Roman"/>
        <family val="1"/>
        <charset val="204"/>
      </rPr>
      <t>квартальна</t>
    </r>
    <r>
      <rPr>
        <sz val="8"/>
        <color indexed="8"/>
        <rFont val="Times New Roman"/>
        <family val="1"/>
        <charset val="204"/>
      </rPr>
      <t>, річна</t>
    </r>
  </si>
  <si>
    <t>ПРО НАДХОДЖЕННЯ ТА ВИКОРИСТАННЯ КОШТІВ ЗАГАЛЬНОГО ФОНДУ (ФОРМА №2-М)</t>
  </si>
  <si>
    <t>НАДАННЯ ЗАГАЛЬНОЇ СЕРЕДНЬОЇ ОСВІТИ ЗАГАЛЬНООСВІТНІМИ НАВЧАЛЬНИМИ ЗАКЛАДАМИ (ВТ.Ч ШКОЛОЮ-ДИТЯЧИМ САДКОМ,ІНТЕРНАТОМПРИ ШКОЛІ),СПЕЦІАЛЬНИМИ ШКОЛАМИ ,ЛІЦЕЯМИ,ГІМНАЗІЯМИ,КОЛЕГІУМАМИ</t>
  </si>
  <si>
    <t>О6</t>
  </si>
  <si>
    <t>Начальник управління освіти</t>
  </si>
  <si>
    <t>м.Рівне вул.Соборна,30</t>
  </si>
  <si>
    <t>Орган місцевого самоврядування</t>
  </si>
  <si>
    <t>Міністерство фінансів України</t>
  </si>
  <si>
    <t>Управління світи виконавчого комітетуРівненської міської ради ЕПЛ</t>
  </si>
  <si>
    <t>за І квартал 2020 р</t>
  </si>
  <si>
    <t xml:space="preserve">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
</t>
  </si>
  <si>
    <t>про надходження і використання коштів, отриманих як плата за послуги (форма № 4-1д, №4-1м)</t>
  </si>
  <si>
    <t>за  І квартал 2020 року</t>
  </si>
  <si>
    <t>Економіко-правовий ліцей</t>
  </si>
  <si>
    <t>м.Рівне</t>
  </si>
  <si>
    <t xml:space="preserve">Код та назва відомчої класифікації видатків та кредитування державного бюджету </t>
  </si>
  <si>
    <t>01</t>
  </si>
  <si>
    <r>
      <t xml:space="preserve">Періодичність: місячна, </t>
    </r>
    <r>
      <rPr>
        <u/>
        <sz val="12"/>
        <color indexed="8"/>
        <rFont val="Times New Roman"/>
        <family val="1"/>
        <charset val="204"/>
      </rPr>
      <t>квартальна</t>
    </r>
    <r>
      <rPr>
        <sz val="12"/>
        <color indexed="8"/>
        <rFont val="Times New Roman"/>
        <family val="1"/>
        <charset val="204"/>
      </rPr>
      <t>,</t>
    </r>
    <r>
      <rPr>
        <u/>
        <sz val="12"/>
        <color indexed="8"/>
        <rFont val="Times New Roman"/>
        <family val="1"/>
        <charset val="204"/>
      </rPr>
      <t xml:space="preserve"> </t>
    </r>
    <r>
      <rPr>
        <sz val="12"/>
        <color indexed="8"/>
        <rFont val="Times New Roman"/>
        <family val="1"/>
        <charset val="204"/>
      </rPr>
      <t>річна</t>
    </r>
    <r>
      <rPr>
        <u/>
        <sz val="12"/>
        <color indexed="8"/>
        <rFont val="Times New Roman"/>
        <family val="1"/>
        <charset val="204"/>
      </rPr>
      <t>.</t>
    </r>
  </si>
  <si>
    <t>КЕКВ</t>
  </si>
  <si>
    <t>Перераховано залишок</t>
  </si>
  <si>
    <t>Отримано залишок</t>
  </si>
  <si>
    <t>Надій-шло коштів за звітний період (рік)</t>
  </si>
  <si>
    <t>усього</t>
  </si>
  <si>
    <t>у тому числі на рахунках в установах банків</t>
  </si>
  <si>
    <t>у тому числі</t>
  </si>
  <si>
    <t>у т.ч. проведені за видатками загального фонду</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</si>
  <si>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</si>
  <si>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</si>
  <si>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</si>
  <si>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</si>
  <si>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r>
      <t xml:space="preserve">Надходження коштів – </t>
    </r>
    <r>
      <rPr>
        <sz val="12"/>
        <color indexed="8"/>
        <rFont val="Times New Roman"/>
        <family val="1"/>
        <charset val="204"/>
      </rPr>
      <t>усього</t>
    </r>
  </si>
  <si>
    <t>За послуги, що надаються бюджетними установами згідно з їх основною діяльністю</t>
  </si>
  <si>
    <t>Від додаткової (господарської) діяльності</t>
  </si>
  <si>
    <t>Від оренди майна бюджетних установ</t>
  </si>
  <si>
    <t>Від реалізації в установленому поряду майна (крім нерухомого майна)</t>
  </si>
  <si>
    <t>Фінансування</t>
  </si>
  <si>
    <r>
      <t xml:space="preserve">Видатки - </t>
    </r>
    <r>
      <rPr>
        <sz val="12"/>
        <color indexed="8"/>
        <rFont val="Times New Roman"/>
        <family val="1"/>
        <charset val="204"/>
      </rPr>
      <t xml:space="preserve"> усього</t>
    </r>
  </si>
  <si>
    <t>у тому числі:</t>
  </si>
  <si>
    <t>Поточні видатки</t>
  </si>
  <si>
    <t xml:space="preserve">  Реконструкція житлового фонду (приміщень)</t>
  </si>
  <si>
    <t xml:space="preserve">  Реконструкція та реставрація  інших об’єктів</t>
  </si>
  <si>
    <t xml:space="preserve">  Реставрація пам’яток культури, історії та архітектури</t>
  </si>
  <si>
    <t>Керівник</t>
  </si>
  <si>
    <t>В. С. Харковець</t>
  </si>
  <si>
    <t>Г. Т. Ярмольчук</t>
  </si>
  <si>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</si>
  <si>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про надходження і використання коштів, отриманих за іншими джерелами власних надходжень</t>
  </si>
  <si>
    <t xml:space="preserve">                                                                                                                                (форма № 4-2д, </t>
  </si>
  <si>
    <t>№ 4-2м),</t>
  </si>
  <si>
    <t/>
  </si>
  <si>
    <t xml:space="preserve">              за І квартал 2020 року</t>
  </si>
  <si>
    <t>Економіко - правовий ліцей</t>
  </si>
  <si>
    <t>37969169</t>
  </si>
  <si>
    <t>м. Рівне</t>
  </si>
  <si>
    <t>-</t>
  </si>
  <si>
    <t xml:space="preserve">Надання загальної середньої освіти загальноосвітніми навчальними закладами </t>
  </si>
  <si>
    <r>
      <t xml:space="preserve">Періодичність: місячна, </t>
    </r>
    <r>
      <rPr>
        <u/>
        <sz val="10"/>
        <color indexed="8"/>
        <rFont val="Calibri"/>
        <family val="2"/>
        <charset val="204"/>
        <scheme val="minor"/>
      </rPr>
      <t>квартальна</t>
    </r>
    <r>
      <rPr>
        <sz val="10"/>
        <color indexed="8"/>
        <rFont val="Calibri"/>
        <family val="2"/>
        <charset val="204"/>
        <scheme val="minor"/>
      </rPr>
      <t>, річна.</t>
    </r>
  </si>
  <si>
    <t>(в т. ч. школою - дитячим садком, інтернатом при школі), спеціалізованими школами, ліцеями, гімназіями, колегіумами</t>
  </si>
  <si>
    <t xml:space="preserve">Затверджено
на звітний рік
</t>
  </si>
  <si>
    <t>у тому числі перераховані з рахунків в установах банків</t>
  </si>
  <si>
    <r>
      <t xml:space="preserve">Надходження коштів – </t>
    </r>
    <r>
      <rPr>
        <sz val="10"/>
        <color indexed="8"/>
        <rFont val="Calibri"/>
        <family val="2"/>
        <charset val="204"/>
        <scheme val="minor"/>
      </rPr>
      <t>усього</t>
    </r>
  </si>
  <si>
    <t>Від отриманих благодійних внесків, грантів та дарунків</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</si>
  <si>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</si>
  <si>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</si>
  <si>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</si>
  <si>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r>
      <t>Видатки та надання кредитів</t>
    </r>
    <r>
      <rPr>
        <sz val="10"/>
        <color indexed="8"/>
        <rFont val="Calibri"/>
        <family val="2"/>
        <charset val="204"/>
        <scheme val="minor"/>
      </rPr>
      <t xml:space="preserve">- </t>
    </r>
    <r>
      <rPr>
        <b/>
        <sz val="10"/>
        <color indexed="8"/>
        <rFont val="Calibri"/>
        <family val="2"/>
        <charset val="204"/>
        <scheme val="minor"/>
      </rPr>
      <t>усього</t>
    </r>
  </si>
  <si>
    <t>100</t>
  </si>
  <si>
    <t xml:space="preserve"> </t>
  </si>
  <si>
    <t xml:space="preserve">  Оплата енргосервісу</t>
  </si>
  <si>
    <r>
      <t xml:space="preserve">  </t>
    </r>
    <r>
      <rPr>
        <sz val="10"/>
        <color indexed="8"/>
        <rFont val="Calibri"/>
        <family val="2"/>
        <charset val="204"/>
        <scheme val="minor"/>
      </rPr>
      <t>Реконструкція житлового фонду (приміщень)</t>
    </r>
  </si>
  <si>
    <r>
      <t xml:space="preserve">  </t>
    </r>
    <r>
      <rPr>
        <sz val="10"/>
        <color indexed="8"/>
        <rFont val="Calibri"/>
        <family val="2"/>
        <charset val="204"/>
        <scheme val="minor"/>
      </rPr>
      <t>Реконструкція та реставрація  інших об’єктів</t>
    </r>
  </si>
  <si>
    <r>
      <t xml:space="preserve">  </t>
    </r>
    <r>
      <rPr>
        <sz val="10"/>
        <color indexed="8"/>
        <rFont val="Calibri"/>
        <family val="2"/>
        <charset val="204"/>
        <scheme val="minor"/>
      </rPr>
      <t>Реставрація пам’яток культури, історії та архітектури</t>
    </r>
  </si>
  <si>
    <t xml:space="preserve">  Надання інших внутрішніх кредитів</t>
  </si>
  <si>
    <t>Управління освіти виконавчого комітету Рівненської міської ради</t>
  </si>
  <si>
    <t>ЗВІТ ПРО НАДХОДЖЕННЯ  МАТЕРІАЛЬНИХ ЦІННОСТЕЙ РМЕПЛ</t>
  </si>
  <si>
    <t>за батьківські кошти</t>
  </si>
  <si>
    <t>^</t>
  </si>
  <si>
    <t>Від кого:</t>
  </si>
  <si>
    <t>Кому:</t>
  </si>
  <si>
    <t>Номенклатура:</t>
  </si>
  <si>
    <t>Найменування ТМЦ, одиниці вимірювання</t>
  </si>
  <si>
    <t>Кількість</t>
  </si>
  <si>
    <t>Вишня, шт.</t>
  </si>
  <si>
    <t>Дуб, шт.</t>
  </si>
  <si>
    <t>Живопліт, м</t>
  </si>
  <si>
    <t>Сакура, шт.</t>
  </si>
  <si>
    <t>Самшит, шт.</t>
  </si>
  <si>
    <t>Сосна, шт.</t>
  </si>
  <si>
    <t>Туя, шт.</t>
  </si>
  <si>
    <t>Ялина голуба, шт.</t>
  </si>
  <si>
    <t>атласи з історії, шт.</t>
  </si>
  <si>
    <t>білизна, шт.</t>
  </si>
  <si>
    <t>батарейка, шт.</t>
  </si>
  <si>
    <t>батончик, шт.</t>
  </si>
  <si>
    <t>віники, шт.</t>
  </si>
  <si>
    <t>вода питна, шт.</t>
  </si>
  <si>
    <t>доместос, шт.</t>
  </si>
  <si>
    <t>електропровід, шт.</t>
  </si>
  <si>
    <t>замок, шт.</t>
  </si>
  <si>
    <t>зошит А-4, шт.</t>
  </si>
  <si>
    <t>йоршик, шт.</t>
  </si>
  <si>
    <t>кабель USB, шт.</t>
  </si>
  <si>
    <t>ліхтар, шт.</t>
  </si>
  <si>
    <t>маркер текстовий, шт.</t>
  </si>
  <si>
    <t>мережеве обладнання, шт.</t>
  </si>
  <si>
    <t>мишка, шт.</t>
  </si>
  <si>
    <t>освіжувач, шт.</t>
  </si>
  <si>
    <t>пакети д/см 120л., шт.</t>
  </si>
  <si>
    <t>пакети для сміття, шт.</t>
  </si>
  <si>
    <t>папір туалетний, шт.</t>
  </si>
  <si>
    <t>розетка, шт.</t>
  </si>
  <si>
    <t>рукавиці гумові, шт.</t>
  </si>
  <si>
    <t>світильник, шт.</t>
  </si>
  <si>
    <t>свердло, шт.</t>
  </si>
  <si>
    <t>система охолодження до сист.блока, шт.</t>
  </si>
  <si>
    <t>стрічка малярна, шт.</t>
  </si>
  <si>
    <t>послуги</t>
  </si>
  <si>
    <t>Г.Т. Ярмольчук</t>
  </si>
  <si>
    <t xml:space="preserve"> з січня по червень 2020 року</t>
  </si>
  <si>
    <t>Сума</t>
  </si>
  <si>
    <t>стіл комп'ютерний, шт.</t>
  </si>
  <si>
    <t>ізострічка, шт.</t>
  </si>
  <si>
    <t>Модрина, шт.</t>
  </si>
  <si>
    <t>Яблуня, шт.</t>
  </si>
  <si>
    <t>бібліотечнний фонд, шт.</t>
  </si>
  <si>
    <t>відеорегістратор ADM-44U HD, шт.</t>
  </si>
  <si>
    <t>губка для дошки, шт.</t>
  </si>
  <si>
    <t>губки кухонні, шт.</t>
  </si>
  <si>
    <t>диск оптичний, шт.</t>
  </si>
  <si>
    <t>електр.лампочки, шт.</t>
  </si>
  <si>
    <t>замок навісний, шт.</t>
  </si>
  <si>
    <t>заправка до стерилізатора, шт.</t>
  </si>
  <si>
    <t>засіб д/миття скла, шт.</t>
  </si>
  <si>
    <t>засіб для чищення, шт.</t>
  </si>
  <si>
    <t>засіб для чищення Гала, шт.</t>
  </si>
  <si>
    <t>зошит, шт.</t>
  </si>
  <si>
    <t>камера IP IPO-2SP POE, шт.</t>
  </si>
  <si>
    <t>комплект (клавіатура,мишка), шт.</t>
  </si>
  <si>
    <t>комутатор Tp link TI -SF-1016D, шт.</t>
  </si>
  <si>
    <t>камера купольна IPD-2SP-IR SE</t>
  </si>
  <si>
    <t>кутник металевий, м.</t>
  </si>
  <si>
    <t>кутник металевий 60х60, м.</t>
  </si>
  <si>
    <t>лампа енергозбер., шт.</t>
  </si>
  <si>
    <t>лампочка іскра, шт.</t>
  </si>
  <si>
    <t>лопата для снігу, шт.</t>
  </si>
  <si>
    <t>м'ячі тенісні, шт.</t>
  </si>
  <si>
    <t>містер Пропер, шт.</t>
  </si>
  <si>
    <t>маркери для дошок, шт.</t>
  </si>
  <si>
    <t>монітор Dell, шт.</t>
  </si>
  <si>
    <t>монітор Philips 19.5, шт.</t>
  </si>
  <si>
    <t>набір фотобутафорії, шт.</t>
  </si>
  <si>
    <t>пакет/сміття, шт.</t>
  </si>
  <si>
    <t>пакети д/см 160л., шт.</t>
  </si>
  <si>
    <t>папір а-4, шт.</t>
  </si>
  <si>
    <t>папір А-4, шт.</t>
  </si>
  <si>
    <t>поліроль, шт.</t>
  </si>
  <si>
    <t>ракетка тенісна, шт.</t>
  </si>
  <si>
    <t>рукавиці латекс, шт.</t>
  </si>
  <si>
    <t>саморіз, шт.</t>
  </si>
  <si>
    <t>серветка віскозна, шт.</t>
  </si>
  <si>
    <t>системний блок, шт.</t>
  </si>
  <si>
    <t>скотч, шт.</t>
  </si>
  <si>
    <t>стакан паперов, шт.</t>
  </si>
  <si>
    <t>стерилізатор, шт.</t>
  </si>
  <si>
    <t>термометр, шт.</t>
  </si>
  <si>
    <t>трійник електр., шт.</t>
  </si>
  <si>
    <t>ультра бель, шт.</t>
  </si>
  <si>
    <t>фотопапір, шт.</t>
  </si>
  <si>
    <t>холодна сварка, шт.</t>
  </si>
  <si>
    <t>шкребок, шт.</t>
  </si>
  <si>
    <t>шпаклівка, шт.</t>
  </si>
  <si>
    <t>цвяхи кг, кг</t>
  </si>
  <si>
    <t>щітка, шт.</t>
  </si>
  <si>
    <t>щітка-утюжок, шт.</t>
  </si>
  <si>
    <t>Разом</t>
  </si>
  <si>
    <t>за ІI квартал 2020 р</t>
  </si>
  <si>
    <t xml:space="preserve">              за ІІ квартал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</si>
</sst>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quot;-&quot;"/>
    <numFmt numFmtId="165" formatCode="#,##0.00_ ;\-#,##0.00\ "/>
    <numFmt numFmtId="166" formatCode="0.0"/>
  </numFmts>
  <fonts count="40" x14ac:knownFonts="1">
    <font>
      <sz val="11"/>
      <color theme="1"/>
      <name val="Calibri"/>
      <family val="2"/>
      <charset val="204"/>
      <scheme val="minor"/>
    </font>
    <font>
      <sz val="11"/>
      <color indexed="8"/>
      <name val="Times New Roman"/>
      <family val="1"/>
      <charset val="204"/>
    </font>
    <font>
      <sz val="7"/>
      <color indexed="8"/>
      <name val="Times New Roman"/>
      <family val="1"/>
      <charset val="204"/>
    </font>
    <font>
      <sz val="8"/>
      <color indexed="8"/>
      <name val="Times New Roman"/>
      <family val="1"/>
      <charset val="204"/>
    </font>
    <font>
      <sz val="9"/>
      <color indexed="8"/>
      <name val="Times New Roman"/>
      <family val="1"/>
      <charset val="204"/>
    </font>
    <font>
      <b/>
      <sz val="8"/>
      <color indexed="8"/>
      <name val="Times New Roman"/>
      <family val="1"/>
      <charset val="204"/>
    </font>
    <font>
      <b/>
      <i/>
      <sz val="8"/>
      <color indexed="8"/>
      <name val="Times New Roman"/>
      <family val="1"/>
      <charset val="204"/>
    </font>
    <font>
      <b/>
      <sz val="9"/>
      <color indexed="8"/>
      <name val="Times New Roman"/>
      <family val="1"/>
      <charset val="204"/>
    </font>
    <font>
      <i/>
      <sz val="8"/>
      <color indexed="8"/>
      <name val="Times New Roman"/>
      <family val="1"/>
      <charset val="204"/>
    </font>
    <font>
      <i/>
      <sz val="8"/>
      <name val="Times New Roman"/>
      <family val="1"/>
      <charset val="204"/>
    </font>
    <font>
      <b/>
      <sz val="8"/>
      <name val="Times New Roman"/>
      <family val="1"/>
      <charset val="204"/>
    </font>
    <font>
      <i/>
      <sz val="10"/>
      <color indexed="8"/>
      <name val="Times New Roman"/>
      <family val="1"/>
      <charset val="204"/>
    </font>
    <font>
      <sz val="10"/>
      <color indexed="8"/>
      <name val="Times New Roman"/>
      <family val="1"/>
      <charset val="204"/>
    </font>
    <font>
      <b/>
      <sz val="10"/>
      <color indexed="8"/>
      <name val="Times New Roman"/>
      <family val="1"/>
      <charset val="204"/>
    </font>
    <font>
      <b/>
      <sz val="7"/>
      <color indexed="8"/>
      <name val="Times New Roman"/>
      <family val="1"/>
      <charset val="204"/>
    </font>
    <font>
      <vertAlign val="superscript"/>
      <sz val="8"/>
      <color indexed="8"/>
      <name val="Times New Roman"/>
      <family val="1"/>
      <charset val="204"/>
    </font>
    <font>
      <b/>
      <sz val="11"/>
      <color indexed="8"/>
      <name val="Times New Roman"/>
      <family val="1"/>
      <charset val="204"/>
    </font>
    <font>
      <b/>
      <i/>
      <sz val="7"/>
      <color indexed="8"/>
      <name val="Times New Roman"/>
      <family val="1"/>
      <charset val="204"/>
    </font>
    <font>
      <u/>
      <sz val="8"/>
      <color indexed="8"/>
      <name val="Times New Roman"/>
      <family val="1"/>
      <charset val="204"/>
    </font>
    <font>
      <sz val="6"/>
      <color indexed="8"/>
      <name val="Times New Roman"/>
      <family val="1"/>
      <charset val="204"/>
    </font>
    <font>
      <sz val="12"/>
      <color indexed="8"/>
      <name val="Times New Roman"/>
      <family val="1"/>
      <charset val="204"/>
    </font>
    <font>
      <b/>
      <sz val="12"/>
      <color indexed="8"/>
      <name val="Times New Roman"/>
      <family val="1"/>
      <charset val="204"/>
    </font>
    <font>
      <b/>
      <i/>
      <sz val="12"/>
      <color indexed="8"/>
      <name val="Times New Roman"/>
      <family val="1"/>
      <charset val="204"/>
    </font>
    <font>
      <i/>
      <sz val="12"/>
      <color indexed="8"/>
      <name val="Times New Roman"/>
      <family val="1"/>
      <charset val="204"/>
    </font>
    <font>
      <u/>
      <sz val="12"/>
      <color indexed="8"/>
      <name val="Times New Roman"/>
      <family val="1"/>
      <charset val="204"/>
    </font>
    <font>
      <i/>
      <sz val="12"/>
      <name val="Times New Roman"/>
      <family val="1"/>
      <charset val="204"/>
    </font>
    <font>
      <b/>
      <sz val="12"/>
      <name val="Times New Roman"/>
      <family val="1"/>
      <charset val="204"/>
    </font>
    <font>
      <sz val="12"/>
      <color theme="1"/>
      <name val="Calibri"/>
      <family val="2"/>
      <charset val="204"/>
      <scheme val="minor"/>
    </font>
    <font>
      <b/>
      <sz val="10"/>
      <color indexed="8"/>
      <name val="Calibri"/>
      <family val="2"/>
      <charset val="204"/>
      <scheme val="minor"/>
    </font>
    <font>
      <sz val="10"/>
      <color indexed="8"/>
      <name val="Calibri"/>
      <family val="2"/>
      <charset val="204"/>
      <scheme val="minor"/>
    </font>
    <font>
      <b/>
      <i/>
      <sz val="10"/>
      <color indexed="8"/>
      <name val="Calibri"/>
      <family val="2"/>
      <charset val="204"/>
      <scheme val="minor"/>
    </font>
    <font>
      <i/>
      <sz val="10"/>
      <color indexed="8"/>
      <name val="Calibri"/>
      <family val="2"/>
      <charset val="204"/>
      <scheme val="minor"/>
    </font>
    <font>
      <u/>
      <sz val="10"/>
      <color indexed="8"/>
      <name val="Calibri"/>
      <family val="2"/>
      <charset val="204"/>
      <scheme val="minor"/>
    </font>
    <font>
      <i/>
      <sz val="10"/>
      <name val="Calibri"/>
      <family val="2"/>
      <charset val="204"/>
      <scheme val="minor"/>
    </font>
    <font>
      <b/>
      <sz val="10"/>
      <name val="Calibri"/>
      <family val="2"/>
      <charset val="204"/>
      <scheme val="minor"/>
    </font>
    <font>
      <sz val="10"/>
      <name val="Arial Cyr"/>
      <charset val="204"/>
    </font>
    <font>
      <b/>
      <sz val="12"/>
      <name val="Times New Roman Cyr"/>
      <charset val="204"/>
    </font>
    <font>
      <sz val="12"/>
      <name val="Times New Roman Cyr"/>
      <charset val="204"/>
    </font>
    <font>
      <b/>
      <sz val="10"/>
      <name val="Arial Cyr"/>
      <charset val="204"/>
    </font>
    <font>
      <b/>
      <sz val="11"/>
      <color theme="1"/>
      <name val="Calibri"/>
      <family val="2"/>
      <charset val="204"/>
      <scheme val="minor"/>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theme="4" tint="0.79998168889431442"/>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266">
    <xf numFmtId="0" fontId="0" fillId="0" borderId="0" xfId="0"/>
    <xf numFmtId="0" fontId="1" fillId="0" borderId="0" xfId="0" applyFont="1"/>
    <xf numFmtId="0" fontId="3" fillId="0" borderId="0" xfId="0" applyFont="1"/>
    <xf numFmtId="0" fontId="4" fillId="0" borderId="0" xfId="0" applyFont="1" applyBorder="1" applyAlignment="1">
      <alignment horizontal="center" vertical="center" wrapText="1"/>
    </xf>
    <xf numFmtId="0" fontId="3" fillId="0" borderId="0" xfId="0" applyFont="1" applyAlignment="1"/>
    <xf numFmtId="0" fontId="4" fillId="0" borderId="2" xfId="0" applyFont="1" applyBorder="1" applyAlignment="1">
      <alignment horizontal="center" wrapText="1"/>
    </xf>
    <xf numFmtId="0" fontId="4" fillId="0" borderId="2" xfId="0" applyFont="1" applyBorder="1" applyAlignment="1">
      <alignment horizontal="center" vertical="center" wrapText="1"/>
    </xf>
    <xf numFmtId="0" fontId="7" fillId="0" borderId="0" xfId="0" applyFont="1" applyBorder="1" applyAlignment="1">
      <alignment vertical="top" wrapText="1"/>
    </xf>
    <xf numFmtId="0" fontId="5" fillId="0" borderId="4" xfId="0" applyFont="1" applyBorder="1" applyAlignment="1">
      <alignment horizontal="center" vertical="top" wrapText="1"/>
    </xf>
    <xf numFmtId="0" fontId="5" fillId="0" borderId="4" xfId="0" applyFont="1" applyBorder="1" applyAlignment="1">
      <alignment horizontal="center" vertical="center" wrapText="1"/>
    </xf>
    <xf numFmtId="49" fontId="5" fillId="0" borderId="4" xfId="0" applyNumberFormat="1" applyFont="1" applyBorder="1" applyAlignment="1">
      <alignment horizontal="center" vertical="center" wrapText="1"/>
    </xf>
    <xf numFmtId="164" fontId="5" fillId="0" borderId="4" xfId="0" applyNumberFormat="1" applyFont="1" applyBorder="1" applyAlignment="1" applyProtection="1">
      <alignment horizontal="right" vertical="center" wrapText="1"/>
    </xf>
    <xf numFmtId="0" fontId="5" fillId="0" borderId="4" xfId="0" applyFont="1" applyBorder="1" applyAlignment="1">
      <alignment vertical="center" wrapText="1"/>
    </xf>
    <xf numFmtId="0" fontId="8" fillId="0" borderId="4" xfId="0" applyFont="1" applyBorder="1" applyAlignment="1">
      <alignment vertical="center" wrapText="1"/>
    </xf>
    <xf numFmtId="0" fontId="8" fillId="0" borderId="4" xfId="0" applyFont="1" applyBorder="1" applyAlignment="1">
      <alignment horizontal="center" vertical="center" wrapText="1"/>
    </xf>
    <xf numFmtId="49" fontId="8" fillId="0" borderId="4" xfId="0" applyNumberFormat="1" applyFont="1" applyBorder="1" applyAlignment="1">
      <alignment horizontal="center" vertical="center" wrapText="1"/>
    </xf>
    <xf numFmtId="164" fontId="8" fillId="2" borderId="4" xfId="0" applyNumberFormat="1" applyFont="1" applyFill="1" applyBorder="1" applyAlignment="1" applyProtection="1">
      <alignment horizontal="right" vertical="center" wrapText="1"/>
    </xf>
    <xf numFmtId="164" fontId="8" fillId="2" borderId="4" xfId="0" applyNumberFormat="1" applyFont="1" applyFill="1" applyBorder="1" applyAlignment="1" applyProtection="1">
      <alignment horizontal="right" vertical="center" wrapText="1"/>
      <protection locked="0"/>
    </xf>
    <xf numFmtId="164" fontId="8" fillId="0" borderId="4" xfId="0" applyNumberFormat="1" applyFont="1" applyBorder="1" applyAlignment="1" applyProtection="1">
      <alignment horizontal="right" vertical="center" wrapText="1"/>
    </xf>
    <xf numFmtId="0" fontId="3" fillId="0" borderId="4" xfId="0" applyFont="1" applyBorder="1" applyAlignment="1">
      <alignment vertical="center" wrapText="1"/>
    </xf>
    <xf numFmtId="49" fontId="3" fillId="0" borderId="4" xfId="0" applyNumberFormat="1" applyFont="1" applyBorder="1" applyAlignment="1">
      <alignment horizontal="center" vertical="center" wrapText="1"/>
    </xf>
    <xf numFmtId="164" fontId="3" fillId="2" borderId="4" xfId="0" applyNumberFormat="1" applyFont="1" applyFill="1" applyBorder="1" applyAlignment="1" applyProtection="1">
      <alignment horizontal="right" vertical="center" wrapText="1"/>
      <protection locked="0"/>
    </xf>
    <xf numFmtId="164" fontId="3" fillId="2" borderId="4" xfId="0" applyNumberFormat="1" applyFont="1" applyFill="1" applyBorder="1" applyAlignment="1" applyProtection="1">
      <alignment horizontal="right" vertical="center" wrapText="1"/>
    </xf>
    <xf numFmtId="164" fontId="3" fillId="0" borderId="4" xfId="0" applyNumberFormat="1" applyFont="1" applyBorder="1" applyAlignment="1" applyProtection="1">
      <alignment horizontal="right" vertical="center" wrapText="1"/>
    </xf>
    <xf numFmtId="0" fontId="8" fillId="0" borderId="4" xfId="0" applyFont="1" applyBorder="1" applyAlignment="1">
      <alignment horizontal="justify" vertical="center" wrapText="1"/>
    </xf>
    <xf numFmtId="0" fontId="5" fillId="0" borderId="4" xfId="0" applyFont="1" applyBorder="1" applyAlignment="1">
      <alignment horizontal="justify" vertical="center" wrapText="1"/>
    </xf>
    <xf numFmtId="164" fontId="5" fillId="2" borderId="4" xfId="0" applyNumberFormat="1" applyFont="1" applyFill="1" applyBorder="1" applyAlignment="1" applyProtection="1">
      <alignment horizontal="right" vertical="center" wrapText="1"/>
    </xf>
    <xf numFmtId="0" fontId="2" fillId="0" borderId="4" xfId="0" applyFont="1" applyBorder="1" applyAlignment="1">
      <alignment horizontal="justify" vertical="center" wrapText="1"/>
    </xf>
    <xf numFmtId="0" fontId="2" fillId="0" borderId="4" xfId="0" applyFont="1" applyBorder="1" applyAlignment="1">
      <alignment vertical="center" wrapText="1"/>
    </xf>
    <xf numFmtId="0" fontId="9" fillId="0" borderId="4" xfId="0" applyFont="1" applyBorder="1" applyAlignment="1">
      <alignment vertical="center" wrapText="1"/>
    </xf>
    <xf numFmtId="0" fontId="10" fillId="0" borderId="4" xfId="0" applyFont="1" applyBorder="1" applyAlignment="1">
      <alignment vertical="center" wrapText="1"/>
    </xf>
    <xf numFmtId="164" fontId="8" fillId="2" borderId="4" xfId="0" applyNumberFormat="1" applyFont="1" applyFill="1" applyBorder="1" applyAlignment="1" applyProtection="1">
      <alignment horizontal="right" vertical="center"/>
      <protection locked="0"/>
    </xf>
    <xf numFmtId="164" fontId="8" fillId="2" borderId="4" xfId="0" applyNumberFormat="1" applyFont="1" applyFill="1" applyBorder="1" applyAlignment="1" applyProtection="1">
      <alignment horizontal="right" vertical="center"/>
    </xf>
    <xf numFmtId="164" fontId="5" fillId="2" borderId="4" xfId="0" applyNumberFormat="1" applyFont="1" applyFill="1" applyBorder="1" applyAlignment="1" applyProtection="1">
      <alignment horizontal="right" vertical="center"/>
    </xf>
    <xf numFmtId="164" fontId="5" fillId="2" borderId="4" xfId="0" applyNumberFormat="1" applyFont="1" applyFill="1" applyBorder="1" applyAlignment="1" applyProtection="1">
      <alignment horizontal="right" vertical="center"/>
      <protection locked="0"/>
    </xf>
    <xf numFmtId="164" fontId="8" fillId="0" borderId="4" xfId="0" applyNumberFormat="1" applyFont="1" applyBorder="1" applyAlignment="1" applyProtection="1">
      <alignment horizontal="right" vertical="center"/>
    </xf>
    <xf numFmtId="164" fontId="3" fillId="2" borderId="4" xfId="0" applyNumberFormat="1" applyFont="1" applyFill="1" applyBorder="1" applyAlignment="1" applyProtection="1">
      <alignment horizontal="right" vertical="center"/>
      <protection locked="0"/>
    </xf>
    <xf numFmtId="164" fontId="3" fillId="2" borderId="4" xfId="0" applyNumberFormat="1" applyFont="1" applyFill="1" applyBorder="1" applyAlignment="1" applyProtection="1">
      <alignment horizontal="right" vertical="center"/>
    </xf>
    <xf numFmtId="164" fontId="6" fillId="0" borderId="4" xfId="0" applyNumberFormat="1" applyFont="1" applyBorder="1" applyAlignment="1" applyProtection="1">
      <alignment horizontal="right" vertical="center" wrapText="1"/>
    </xf>
    <xf numFmtId="0" fontId="4" fillId="0" borderId="4" xfId="0" applyFont="1" applyBorder="1" applyAlignment="1">
      <alignment vertical="center" wrapText="1"/>
    </xf>
    <xf numFmtId="164" fontId="6" fillId="2" borderId="4" xfId="0" applyNumberFormat="1" applyFont="1" applyFill="1" applyBorder="1" applyAlignment="1" applyProtection="1">
      <alignment horizontal="right" vertical="center"/>
      <protection locked="0"/>
    </xf>
    <xf numFmtId="164" fontId="6" fillId="2" borderId="4" xfId="0" applyNumberFormat="1" applyFont="1" applyFill="1" applyBorder="1" applyAlignment="1" applyProtection="1">
      <alignment horizontal="right" vertical="center"/>
    </xf>
    <xf numFmtId="0" fontId="11" fillId="0" borderId="4" xfId="0" applyFont="1" applyBorder="1" applyAlignment="1">
      <alignment vertical="center" wrapText="1"/>
    </xf>
    <xf numFmtId="164" fontId="3" fillId="0" borderId="4" xfId="0" applyNumberFormat="1" applyFont="1" applyBorder="1" applyAlignment="1" applyProtection="1">
      <alignment horizontal="right" vertical="center"/>
      <protection locked="0"/>
    </xf>
    <xf numFmtId="0" fontId="8" fillId="0" borderId="5" xfId="0" applyFont="1" applyBorder="1" applyAlignment="1">
      <alignment vertical="center" wrapText="1"/>
    </xf>
    <xf numFmtId="0" fontId="8" fillId="0" borderId="5" xfId="0" applyFont="1" applyBorder="1" applyAlignment="1">
      <alignment horizontal="right" vertical="center" wrapText="1"/>
    </xf>
    <xf numFmtId="2" fontId="6" fillId="2" borderId="6" xfId="0" applyNumberFormat="1" applyFont="1" applyFill="1" applyBorder="1" applyAlignment="1" applyProtection="1">
      <alignment horizontal="right" vertical="center"/>
    </xf>
    <xf numFmtId="2" fontId="6" fillId="2" borderId="5" xfId="0" applyNumberFormat="1" applyFont="1" applyFill="1" applyBorder="1" applyAlignment="1" applyProtection="1">
      <alignment horizontal="right" vertical="center"/>
    </xf>
    <xf numFmtId="2" fontId="5" fillId="0" borderId="5" xfId="0" applyNumberFormat="1" applyFont="1" applyBorder="1" applyAlignment="1">
      <alignment horizontal="right" vertical="center" wrapText="1"/>
    </xf>
    <xf numFmtId="0" fontId="3" fillId="0" borderId="2" xfId="0" applyFont="1" applyBorder="1" applyAlignment="1">
      <alignment vertical="center" wrapText="1"/>
    </xf>
    <xf numFmtId="0" fontId="3" fillId="0" borderId="2" xfId="0" applyFont="1" applyBorder="1" applyAlignment="1">
      <alignment horizontal="right" vertical="center" wrapText="1"/>
    </xf>
    <xf numFmtId="2" fontId="3" fillId="2" borderId="7" xfId="0" applyNumberFormat="1" applyFont="1" applyFill="1" applyBorder="1" applyAlignment="1" applyProtection="1">
      <alignment horizontal="right" vertical="center"/>
      <protection locked="0"/>
    </xf>
    <xf numFmtId="2" fontId="3" fillId="2" borderId="2" xfId="0" applyNumberFormat="1" applyFont="1" applyFill="1" applyBorder="1" applyAlignment="1" applyProtection="1">
      <alignment horizontal="right" vertical="center"/>
    </xf>
    <xf numFmtId="2" fontId="3" fillId="0" borderId="2" xfId="0" applyNumberFormat="1" applyFont="1" applyBorder="1" applyAlignment="1">
      <alignment horizontal="right" vertical="center" wrapText="1"/>
    </xf>
    <xf numFmtId="0" fontId="12" fillId="0" borderId="2" xfId="0" applyFont="1" applyBorder="1" applyAlignment="1">
      <alignment vertical="center" wrapText="1"/>
    </xf>
    <xf numFmtId="2" fontId="3" fillId="2" borderId="7" xfId="0" applyNumberFormat="1" applyFont="1" applyFill="1" applyBorder="1" applyAlignment="1" applyProtection="1">
      <alignment horizontal="right" vertical="center"/>
    </xf>
    <xf numFmtId="0" fontId="8" fillId="0" borderId="2" xfId="0" applyFont="1" applyBorder="1" applyAlignment="1">
      <alignment vertical="center" wrapText="1"/>
    </xf>
    <xf numFmtId="0" fontId="8" fillId="0" borderId="2" xfId="0" applyFont="1" applyBorder="1" applyAlignment="1">
      <alignment horizontal="right" vertical="center" wrapText="1"/>
    </xf>
    <xf numFmtId="2" fontId="6" fillId="2" borderId="7" xfId="0" applyNumberFormat="1" applyFont="1" applyFill="1" applyBorder="1" applyAlignment="1" applyProtection="1">
      <alignment horizontal="right" vertical="center"/>
    </xf>
    <xf numFmtId="2" fontId="6" fillId="2" borderId="7" xfId="0" applyNumberFormat="1" applyFont="1" applyFill="1" applyBorder="1" applyAlignment="1" applyProtection="1">
      <alignment horizontal="right" vertical="center"/>
      <protection locked="0"/>
    </xf>
    <xf numFmtId="2" fontId="5" fillId="0" borderId="2" xfId="0" applyNumberFormat="1" applyFont="1" applyBorder="1" applyAlignment="1">
      <alignment horizontal="right" vertical="center" wrapText="1"/>
    </xf>
    <xf numFmtId="0" fontId="7" fillId="0" borderId="2" xfId="0" applyFont="1" applyBorder="1" applyAlignment="1">
      <alignment horizontal="center" vertical="center" wrapText="1"/>
    </xf>
    <xf numFmtId="0" fontId="5" fillId="0" borderId="2" xfId="0" applyFont="1" applyBorder="1" applyAlignment="1">
      <alignment horizontal="right" vertical="center" wrapText="1"/>
    </xf>
    <xf numFmtId="2" fontId="5" fillId="2" borderId="7" xfId="0" applyNumberFormat="1" applyFont="1" applyFill="1" applyBorder="1" applyAlignment="1" applyProtection="1">
      <alignment horizontal="right" vertical="center"/>
    </xf>
    <xf numFmtId="2" fontId="5" fillId="2" borderId="2" xfId="0" applyNumberFormat="1" applyFont="1" applyFill="1" applyBorder="1" applyAlignment="1" applyProtection="1">
      <alignment horizontal="right" vertical="center"/>
    </xf>
    <xf numFmtId="2" fontId="6" fillId="2" borderId="2" xfId="0" applyNumberFormat="1" applyFont="1" applyFill="1" applyBorder="1" applyAlignment="1" applyProtection="1">
      <alignment horizontal="right" vertical="center"/>
      <protection locked="0"/>
    </xf>
    <xf numFmtId="2" fontId="6" fillId="2" borderId="2" xfId="0" applyNumberFormat="1" applyFont="1" applyFill="1" applyBorder="1" applyAlignment="1" applyProtection="1">
      <alignment horizontal="right" vertical="center"/>
    </xf>
    <xf numFmtId="2" fontId="6" fillId="0" borderId="2" xfId="0" applyNumberFormat="1" applyFont="1" applyBorder="1" applyAlignment="1">
      <alignment horizontal="right" vertical="center" wrapText="1"/>
    </xf>
    <xf numFmtId="0" fontId="5" fillId="0" borderId="5" xfId="0" applyFont="1" applyBorder="1" applyAlignment="1">
      <alignment wrapText="1"/>
    </xf>
    <xf numFmtId="0" fontId="5" fillId="0" borderId="5" xfId="0" applyFont="1" applyBorder="1" applyAlignment="1">
      <alignment horizontal="right" vertical="center" wrapText="1"/>
    </xf>
    <xf numFmtId="2" fontId="5" fillId="2" borderId="2" xfId="0" applyNumberFormat="1" applyFont="1" applyFill="1" applyBorder="1" applyAlignment="1" applyProtection="1">
      <alignment horizontal="right" vertical="center"/>
      <protection locked="0"/>
    </xf>
    <xf numFmtId="2" fontId="3" fillId="0" borderId="2" xfId="0" applyNumberFormat="1" applyFont="1" applyBorder="1" applyAlignment="1" applyProtection="1">
      <alignment horizontal="right" vertical="center"/>
    </xf>
    <xf numFmtId="2" fontId="3" fillId="0" borderId="2" xfId="0" applyNumberFormat="1" applyFont="1" applyBorder="1" applyAlignment="1" applyProtection="1">
      <alignment horizontal="right" vertical="center" wrapText="1"/>
    </xf>
    <xf numFmtId="0" fontId="0" fillId="2" borderId="0" xfId="0" applyFill="1"/>
    <xf numFmtId="0" fontId="13" fillId="0" borderId="0" xfId="0" applyFont="1"/>
    <xf numFmtId="0" fontId="1" fillId="0" borderId="0" xfId="0" applyFont="1" applyAlignment="1">
      <alignment horizontal="left"/>
    </xf>
    <xf numFmtId="0" fontId="1" fillId="0" borderId="0" xfId="0" applyFont="1" applyBorder="1" applyAlignment="1">
      <alignment horizontal="left"/>
    </xf>
    <xf numFmtId="0" fontId="3" fillId="0" borderId="4" xfId="0" applyFont="1" applyBorder="1" applyAlignment="1">
      <alignment horizontal="center" vertical="center" wrapText="1"/>
    </xf>
    <xf numFmtId="0" fontId="2" fillId="0" borderId="0" xfId="0" applyFont="1" applyAlignment="1">
      <alignment vertical="top" wrapText="1"/>
    </xf>
    <xf numFmtId="0" fontId="16" fillId="0" borderId="0" xfId="0" applyFont="1" applyAlignment="1"/>
    <xf numFmtId="0" fontId="3" fillId="0" borderId="0" xfId="0" applyFont="1" applyAlignment="1">
      <alignment horizontal="center"/>
    </xf>
    <xf numFmtId="0" fontId="5" fillId="0" borderId="0" xfId="0" applyFont="1" applyAlignment="1">
      <alignment wrapText="1"/>
    </xf>
    <xf numFmtId="0" fontId="5" fillId="0" borderId="0" xfId="0" applyFont="1" applyBorder="1" applyAlignment="1">
      <alignment vertical="top" wrapText="1"/>
    </xf>
    <xf numFmtId="0" fontId="5" fillId="0" borderId="0" xfId="0" applyFont="1" applyAlignment="1">
      <alignment vertical="top" wrapText="1"/>
    </xf>
    <xf numFmtId="0" fontId="5" fillId="0" borderId="0" xfId="0" applyFont="1" applyAlignment="1">
      <alignment horizontal="left" vertical="top" wrapText="1"/>
    </xf>
    <xf numFmtId="0" fontId="5" fillId="0" borderId="0" xfId="0" applyFont="1"/>
    <xf numFmtId="49" fontId="5" fillId="2" borderId="1" xfId="0" applyNumberFormat="1" applyFont="1" applyFill="1" applyBorder="1" applyAlignment="1" applyProtection="1">
      <alignment horizontal="center" wrapText="1"/>
    </xf>
    <xf numFmtId="49" fontId="5" fillId="3" borderId="1" xfId="0" applyNumberFormat="1" applyFont="1" applyFill="1" applyBorder="1" applyAlignment="1" applyProtection="1">
      <alignment wrapText="1"/>
      <protection locked="0"/>
    </xf>
    <xf numFmtId="1" fontId="5" fillId="2" borderId="1" xfId="0" applyNumberFormat="1" applyFont="1" applyFill="1" applyBorder="1" applyAlignment="1" applyProtection="1">
      <alignment horizontal="center" wrapText="1"/>
    </xf>
    <xf numFmtId="49" fontId="5" fillId="3" borderId="1" xfId="0" applyNumberFormat="1" applyFont="1" applyFill="1" applyBorder="1" applyAlignment="1" applyProtection="1">
      <alignment horizontal="center" wrapText="1"/>
      <protection locked="0"/>
    </xf>
    <xf numFmtId="0" fontId="3" fillId="0" borderId="0" xfId="0" applyFont="1" applyAlignment="1">
      <alignment horizontal="justify" vertical="top" wrapText="1"/>
    </xf>
    <xf numFmtId="164" fontId="8" fillId="0" borderId="4" xfId="0" applyNumberFormat="1" applyFont="1" applyFill="1" applyBorder="1" applyAlignment="1" applyProtection="1">
      <alignment horizontal="right" vertical="center" wrapText="1"/>
      <protection locked="0"/>
    </xf>
    <xf numFmtId="164" fontId="3" fillId="0" borderId="4" xfId="0" applyNumberFormat="1" applyFont="1" applyFill="1" applyBorder="1" applyAlignment="1" applyProtection="1">
      <alignment horizontal="right" vertical="center" wrapText="1"/>
      <protection locked="0"/>
    </xf>
    <xf numFmtId="164" fontId="8" fillId="0" borderId="4" xfId="0" applyNumberFormat="1" applyFont="1" applyFill="1" applyBorder="1" applyAlignment="1" applyProtection="1">
      <alignment horizontal="right" vertical="center" wrapText="1"/>
    </xf>
    <xf numFmtId="0" fontId="20" fillId="0" borderId="0" xfId="0" applyFont="1"/>
    <xf numFmtId="0" fontId="21" fillId="0" borderId="1" xfId="0" applyFont="1" applyBorder="1"/>
    <xf numFmtId="0" fontId="21" fillId="0" borderId="0" xfId="0" applyFont="1"/>
    <xf numFmtId="0" fontId="21" fillId="0" borderId="0" xfId="0" applyFont="1" applyAlignment="1">
      <alignment horizontal="left" wrapText="1"/>
    </xf>
    <xf numFmtId="0" fontId="22" fillId="0" borderId="1" xfId="0" applyFont="1" applyBorder="1" applyAlignment="1">
      <alignment wrapText="1"/>
    </xf>
    <xf numFmtId="0" fontId="21" fillId="0" borderId="0" xfId="0" applyFont="1" applyAlignment="1">
      <alignment horizontal="left" vertical="top" wrapText="1"/>
    </xf>
    <xf numFmtId="0" fontId="22" fillId="0" borderId="3" xfId="0" applyFont="1" applyBorder="1" applyAlignment="1">
      <alignment vertical="top" wrapText="1"/>
    </xf>
    <xf numFmtId="0" fontId="23" fillId="0" borderId="0" xfId="0" applyFont="1"/>
    <xf numFmtId="0" fontId="20" fillId="0" borderId="0" xfId="0" applyFont="1" applyAlignment="1" applyProtection="1">
      <alignment horizontal="justify" vertical="top" wrapText="1"/>
      <protection locked="0"/>
    </xf>
    <xf numFmtId="0" fontId="20" fillId="0" borderId="0" xfId="0" applyFont="1" applyAlignment="1">
      <alignment horizontal="justify" vertical="top" wrapText="1"/>
    </xf>
    <xf numFmtId="0" fontId="20" fillId="0" borderId="4" xfId="0" applyFont="1" applyBorder="1" applyAlignment="1">
      <alignment horizontal="center" vertical="center" wrapText="1"/>
    </xf>
    <xf numFmtId="0" fontId="21" fillId="0" borderId="4" xfId="0" applyFont="1" applyBorder="1" applyAlignment="1">
      <alignment horizontal="center" vertical="top" wrapText="1"/>
    </xf>
    <xf numFmtId="0" fontId="21" fillId="0" borderId="4" xfId="0" applyFont="1" applyBorder="1" applyAlignment="1">
      <alignment horizontal="center" vertical="center" wrapText="1"/>
    </xf>
    <xf numFmtId="49" fontId="21" fillId="0" borderId="4" xfId="0" applyNumberFormat="1" applyFont="1" applyBorder="1" applyAlignment="1">
      <alignment horizontal="center" vertical="center" wrapText="1"/>
    </xf>
    <xf numFmtId="164" fontId="21" fillId="0" borderId="4" xfId="0" applyNumberFormat="1" applyFont="1" applyBorder="1" applyAlignment="1">
      <alignment horizontal="right" vertical="center" wrapText="1"/>
    </xf>
    <xf numFmtId="164" fontId="21" fillId="0" borderId="4" xfId="0" applyNumberFormat="1" applyFont="1" applyBorder="1" applyAlignment="1" applyProtection="1">
      <alignment horizontal="right" vertical="center" wrapText="1"/>
      <protection locked="0"/>
    </xf>
    <xf numFmtId="164" fontId="20" fillId="0" borderId="4"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0" fontId="20" fillId="0" borderId="4" xfId="0" applyFont="1" applyBorder="1" applyAlignment="1">
      <alignment vertical="top" wrapText="1"/>
    </xf>
    <xf numFmtId="165" fontId="21" fillId="0" borderId="4" xfId="0" applyNumberFormat="1" applyFont="1" applyBorder="1" applyAlignment="1" applyProtection="1">
      <alignment horizontal="right" vertical="center" wrapText="1"/>
      <protection locked="0"/>
    </xf>
    <xf numFmtId="0" fontId="20" fillId="0" borderId="4" xfId="0" applyFont="1" applyBorder="1" applyAlignment="1">
      <alignment horizontal="justify" vertical="top" wrapText="1"/>
    </xf>
    <xf numFmtId="0" fontId="20" fillId="0" borderId="4" xfId="0" applyFont="1" applyBorder="1" applyAlignment="1">
      <alignment horizontal="center" vertical="top" wrapText="1"/>
    </xf>
    <xf numFmtId="0" fontId="21" fillId="0" borderId="4" xfId="0" applyFont="1" applyBorder="1" applyAlignment="1">
      <alignment vertical="center" wrapText="1"/>
    </xf>
    <xf numFmtId="0" fontId="23" fillId="0" borderId="4" xfId="0" applyFont="1" applyBorder="1" applyAlignment="1">
      <alignment vertical="center" wrapText="1"/>
    </xf>
    <xf numFmtId="0" fontId="23" fillId="0" borderId="4" xfId="0" applyFont="1" applyBorder="1" applyAlignment="1">
      <alignment horizontal="center" vertical="center" wrapText="1"/>
    </xf>
    <xf numFmtId="164" fontId="23" fillId="0" borderId="4" xfId="0" applyNumberFormat="1" applyFont="1" applyBorder="1" applyAlignment="1">
      <alignment horizontal="right" vertical="center" wrapText="1"/>
    </xf>
    <xf numFmtId="0" fontId="20" fillId="0" borderId="4" xfId="0" applyFont="1" applyBorder="1" applyAlignment="1">
      <alignment vertical="center" wrapText="1"/>
    </xf>
    <xf numFmtId="164" fontId="20" fillId="0" borderId="4" xfId="0" applyNumberFormat="1" applyFont="1" applyBorder="1" applyAlignment="1" applyProtection="1">
      <alignment horizontal="right" vertical="center" wrapText="1"/>
      <protection locked="0"/>
    </xf>
    <xf numFmtId="164" fontId="20" fillId="0" borderId="4" xfId="0" applyNumberFormat="1" applyFont="1" applyBorder="1" applyAlignment="1" applyProtection="1">
      <alignment horizontal="right"/>
      <protection locked="0"/>
    </xf>
    <xf numFmtId="0" fontId="23" fillId="0" borderId="4" xfId="0" applyFont="1" applyBorder="1" applyAlignment="1">
      <alignment horizontal="justify" vertical="center" wrapText="1"/>
    </xf>
    <xf numFmtId="164" fontId="23" fillId="0" borderId="4" xfId="0" applyNumberFormat="1" applyFont="1" applyBorder="1" applyAlignment="1" applyProtection="1">
      <alignment horizontal="right" vertical="center" wrapText="1"/>
      <protection locked="0"/>
    </xf>
    <xf numFmtId="0" fontId="21" fillId="0" borderId="4" xfId="0" applyFont="1" applyBorder="1" applyAlignment="1">
      <alignment horizontal="justify" vertical="center" wrapText="1"/>
    </xf>
    <xf numFmtId="0" fontId="20" fillId="0" borderId="4" xfId="0" applyFont="1" applyBorder="1" applyAlignment="1">
      <alignment horizontal="justify" vertical="center" wrapText="1"/>
    </xf>
    <xf numFmtId="0" fontId="25" fillId="0" borderId="4" xfId="0" applyFont="1" applyBorder="1" applyAlignment="1">
      <alignment vertical="center" wrapText="1"/>
    </xf>
    <xf numFmtId="0" fontId="26" fillId="0" borderId="4" xfId="0" applyFont="1" applyBorder="1" applyAlignment="1">
      <alignment vertical="center" wrapText="1"/>
    </xf>
    <xf numFmtId="0" fontId="22" fillId="0" borderId="4" xfId="0" applyFont="1" applyBorder="1" applyAlignment="1">
      <alignment horizontal="center" vertical="center" wrapText="1"/>
    </xf>
    <xf numFmtId="164" fontId="22" fillId="0" borderId="4" xfId="0" applyNumberFormat="1" applyFont="1" applyBorder="1" applyAlignment="1" applyProtection="1">
      <alignment horizontal="right" vertical="center" wrapText="1"/>
      <protection locked="0"/>
    </xf>
    <xf numFmtId="164" fontId="22" fillId="0" borderId="4" xfId="0" applyNumberFormat="1" applyFont="1" applyBorder="1" applyAlignment="1" applyProtection="1">
      <alignment horizontal="right"/>
      <protection locked="0"/>
    </xf>
    <xf numFmtId="164" fontId="22" fillId="0" borderId="4" xfId="0" applyNumberFormat="1" applyFont="1" applyBorder="1" applyAlignment="1" applyProtection="1">
      <alignment horizontal="right" vertical="top" wrapText="1"/>
      <protection locked="0"/>
    </xf>
    <xf numFmtId="0" fontId="23" fillId="0" borderId="0" xfId="0" applyFont="1" applyAlignment="1">
      <alignment vertical="center" wrapText="1"/>
    </xf>
    <xf numFmtId="0" fontId="23" fillId="0" borderId="0" xfId="0" applyFont="1" applyAlignment="1">
      <alignment horizontal="center" vertical="center" wrapText="1"/>
    </xf>
    <xf numFmtId="0" fontId="21" fillId="0" borderId="0" xfId="0" applyFont="1" applyAlignment="1">
      <alignment horizontal="center" vertical="center" wrapText="1"/>
    </xf>
    <xf numFmtId="0" fontId="27" fillId="0" borderId="0" xfId="0" applyFont="1"/>
    <xf numFmtId="2" fontId="20" fillId="0" borderId="0" xfId="0" applyNumberFormat="1" applyFont="1" applyAlignment="1">
      <alignment horizontal="center" vertical="center" wrapText="1"/>
    </xf>
    <xf numFmtId="0" fontId="21" fillId="0" borderId="8" xfId="0" applyFont="1" applyBorder="1" applyAlignment="1">
      <alignment horizontal="center" vertical="top"/>
    </xf>
    <xf numFmtId="0" fontId="21" fillId="0" borderId="1" xfId="0" applyFont="1" applyBorder="1" applyAlignment="1">
      <alignment horizontal="center"/>
    </xf>
    <xf numFmtId="0" fontId="20" fillId="0" borderId="0" xfId="0" applyFont="1" applyAlignment="1">
      <alignment horizontal="left"/>
    </xf>
    <xf numFmtId="0" fontId="3" fillId="0" borderId="0" xfId="0" applyFont="1" applyAlignment="1">
      <alignment vertical="top" wrapText="1"/>
    </xf>
    <xf numFmtId="0" fontId="29" fillId="0" borderId="0" xfId="0" applyFont="1" applyAlignment="1">
      <alignment vertical="top" wrapText="1"/>
    </xf>
    <xf numFmtId="0" fontId="28" fillId="0" borderId="0" xfId="0" applyFont="1"/>
    <xf numFmtId="0" fontId="28" fillId="0" borderId="1" xfId="0" applyFont="1" applyBorder="1" applyAlignment="1">
      <alignment horizontal="center"/>
    </xf>
    <xf numFmtId="0" fontId="28" fillId="0" borderId="0" xfId="0" applyFont="1" applyAlignment="1">
      <alignment horizontal="center"/>
    </xf>
    <xf numFmtId="0" fontId="29" fillId="0" borderId="0" xfId="0" applyFont="1"/>
    <xf numFmtId="0" fontId="28" fillId="0" borderId="0" xfId="0" applyFont="1" applyAlignment="1">
      <alignment wrapText="1"/>
    </xf>
    <xf numFmtId="0" fontId="28" fillId="0" borderId="0" xfId="0" applyFont="1" applyAlignment="1">
      <alignment horizontal="left" vertical="top" wrapText="1"/>
    </xf>
    <xf numFmtId="1" fontId="28" fillId="2" borderId="1" xfId="0" applyNumberFormat="1" applyFont="1" applyFill="1" applyBorder="1" applyAlignment="1">
      <alignment horizontal="center" wrapText="1"/>
    </xf>
    <xf numFmtId="0" fontId="30" fillId="0" borderId="0" xfId="0" applyFont="1" applyAlignment="1">
      <alignment wrapText="1"/>
    </xf>
    <xf numFmtId="0" fontId="31" fillId="0" borderId="0" xfId="0" applyFont="1"/>
    <xf numFmtId="0" fontId="28" fillId="0" borderId="0" xfId="0" applyFont="1" applyAlignment="1">
      <alignment vertical="top" wrapText="1"/>
    </xf>
    <xf numFmtId="49" fontId="28" fillId="3" borderId="3" xfId="0" applyNumberFormat="1" applyFont="1" applyFill="1" applyBorder="1" applyAlignment="1" applyProtection="1">
      <alignment horizontal="center" wrapText="1"/>
      <protection locked="0"/>
    </xf>
    <xf numFmtId="1" fontId="28" fillId="2" borderId="3" xfId="0" applyNumberFormat="1" applyFont="1" applyFill="1" applyBorder="1" applyAlignment="1">
      <alignment horizontal="center" wrapText="1"/>
    </xf>
    <xf numFmtId="0" fontId="29" fillId="0" borderId="0" xfId="0" applyFont="1" applyAlignment="1">
      <alignment horizontal="justify" vertical="top" wrapText="1"/>
    </xf>
    <xf numFmtId="0" fontId="30" fillId="0" borderId="0" xfId="0" applyFont="1"/>
    <xf numFmtId="0" fontId="29" fillId="0" borderId="4" xfId="0" applyFont="1" applyBorder="1" applyAlignment="1">
      <alignment horizontal="center" vertical="center" wrapText="1"/>
    </xf>
    <xf numFmtId="0" fontId="29" fillId="0" borderId="4" xfId="0" applyFont="1" applyBorder="1" applyAlignment="1">
      <alignment horizontal="center" wrapText="1"/>
    </xf>
    <xf numFmtId="0" fontId="28" fillId="0" borderId="4" xfId="0" applyFont="1" applyBorder="1" applyAlignment="1">
      <alignment horizontal="center" vertical="top" wrapText="1"/>
    </xf>
    <xf numFmtId="0" fontId="28" fillId="0" borderId="4" xfId="0" applyFont="1" applyBorder="1" applyAlignment="1">
      <alignment horizontal="center" vertical="center" wrapText="1"/>
    </xf>
    <xf numFmtId="49" fontId="28" fillId="0" borderId="4" xfId="0" applyNumberFormat="1" applyFont="1" applyBorder="1" applyAlignment="1">
      <alignment horizontal="center" vertical="center" wrapText="1"/>
    </xf>
    <xf numFmtId="164" fontId="28" fillId="0" borderId="4" xfId="0" applyNumberFormat="1" applyFont="1" applyBorder="1" applyAlignment="1">
      <alignment horizontal="right" vertical="center" wrapText="1"/>
    </xf>
    <xf numFmtId="164" fontId="28" fillId="0" borderId="4" xfId="0" applyNumberFormat="1" applyFont="1" applyBorder="1" applyAlignment="1" applyProtection="1">
      <alignment horizontal="right" vertical="center" wrapText="1"/>
      <protection locked="0"/>
    </xf>
    <xf numFmtId="164" fontId="29" fillId="0" borderId="4" xfId="0" applyNumberFormat="1" applyFont="1" applyBorder="1" applyAlignment="1">
      <alignment horizontal="center" vertical="center" wrapText="1"/>
    </xf>
    <xf numFmtId="0" fontId="29" fillId="0" borderId="4" xfId="0" applyFont="1" applyBorder="1" applyAlignment="1">
      <alignment vertical="top" wrapText="1"/>
    </xf>
    <xf numFmtId="164" fontId="29" fillId="0" borderId="4" xfId="0" applyNumberFormat="1" applyFont="1" applyBorder="1" applyAlignment="1" applyProtection="1">
      <alignment horizontal="right" vertical="center" wrapText="1"/>
      <protection locked="0"/>
    </xf>
    <xf numFmtId="164" fontId="29" fillId="0" borderId="4" xfId="0" applyNumberFormat="1" applyFont="1" applyBorder="1" applyAlignment="1">
      <alignment horizontal="right" vertical="center" wrapText="1"/>
    </xf>
    <xf numFmtId="0" fontId="28" fillId="0" borderId="4" xfId="0" applyFont="1" applyBorder="1" applyAlignment="1">
      <alignment horizontal="center"/>
    </xf>
    <xf numFmtId="0" fontId="29" fillId="0" borderId="4" xfId="0" applyFont="1" applyBorder="1" applyAlignment="1">
      <alignment horizontal="center" vertical="top" wrapText="1"/>
    </xf>
    <xf numFmtId="0" fontId="28" fillId="0" borderId="4" xfId="0" applyFont="1" applyBorder="1" applyAlignment="1">
      <alignment vertical="center" wrapText="1"/>
    </xf>
    <xf numFmtId="0" fontId="31" fillId="0" borderId="4" xfId="0" applyFont="1" applyBorder="1" applyAlignment="1">
      <alignment vertical="center" wrapText="1"/>
    </xf>
    <xf numFmtId="0" fontId="31" fillId="0" borderId="4" xfId="0" applyFont="1" applyBorder="1" applyAlignment="1">
      <alignment horizontal="center" vertical="center" wrapText="1"/>
    </xf>
    <xf numFmtId="49" fontId="31" fillId="0" borderId="4" xfId="0" applyNumberFormat="1" applyFont="1" applyBorder="1" applyAlignment="1">
      <alignment horizontal="center" vertical="center" wrapText="1"/>
    </xf>
    <xf numFmtId="164" fontId="31" fillId="0" borderId="4" xfId="0" applyNumberFormat="1" applyFont="1" applyBorder="1" applyAlignment="1">
      <alignment horizontal="right" vertical="center" wrapText="1"/>
    </xf>
    <xf numFmtId="0" fontId="29" fillId="0" borderId="4" xfId="0" applyFont="1" applyBorder="1" applyAlignment="1">
      <alignment vertical="center" wrapText="1"/>
    </xf>
    <xf numFmtId="0" fontId="31" fillId="0" borderId="4" xfId="0" applyFont="1" applyBorder="1" applyAlignment="1">
      <alignment horizontal="justify" vertical="center" wrapText="1"/>
    </xf>
    <xf numFmtId="164" fontId="31" fillId="0" borderId="4" xfId="0" applyNumberFormat="1" applyFont="1" applyBorder="1" applyAlignment="1" applyProtection="1">
      <alignment horizontal="right" vertical="center" wrapText="1"/>
      <protection locked="0"/>
    </xf>
    <xf numFmtId="0" fontId="28" fillId="0" borderId="4" xfId="0" applyFont="1" applyBorder="1" applyAlignment="1">
      <alignment horizontal="justify" vertical="center" wrapText="1"/>
    </xf>
    <xf numFmtId="0" fontId="29" fillId="0" borderId="4" xfId="0" applyFont="1" applyBorder="1" applyAlignment="1">
      <alignment horizontal="justify" vertical="center" wrapText="1"/>
    </xf>
    <xf numFmtId="0" fontId="33" fillId="0" borderId="4" xfId="0" applyFont="1" applyBorder="1" applyAlignment="1">
      <alignment vertical="center" wrapText="1"/>
    </xf>
    <xf numFmtId="0" fontId="34" fillId="0" borderId="4" xfId="0" applyFont="1" applyBorder="1" applyAlignment="1">
      <alignment vertical="center" wrapText="1"/>
    </xf>
    <xf numFmtId="164" fontId="28" fillId="0" borderId="4" xfId="0" applyNumberFormat="1" applyFont="1" applyBorder="1" applyAlignment="1">
      <alignment horizontal="right" wrapText="1"/>
    </xf>
    <xf numFmtId="164" fontId="29" fillId="0" borderId="4" xfId="0" applyNumberFormat="1" applyFont="1" applyBorder="1" applyAlignment="1">
      <alignment horizontal="center" vertical="top" wrapText="1"/>
    </xf>
    <xf numFmtId="164" fontId="31" fillId="0" borderId="4" xfId="0" applyNumberFormat="1" applyFont="1" applyBorder="1" applyAlignment="1">
      <alignment horizontal="right" wrapText="1"/>
    </xf>
    <xf numFmtId="164" fontId="29" fillId="0" borderId="4" xfId="0" applyNumberFormat="1" applyFont="1" applyBorder="1" applyAlignment="1">
      <alignment horizontal="right" wrapText="1"/>
    </xf>
    <xf numFmtId="0" fontId="35" fillId="0" borderId="0" xfId="0" applyFont="1"/>
    <xf numFmtId="0" fontId="35" fillId="0" borderId="0" xfId="0" applyFont="1" applyAlignment="1">
      <alignment horizontal="left" vertical="center"/>
    </xf>
    <xf numFmtId="0" fontId="38" fillId="0" borderId="0" xfId="0" applyFont="1" applyAlignment="1">
      <alignment horizontal="center"/>
    </xf>
    <xf numFmtId="0" fontId="38" fillId="0" borderId="0" xfId="0" applyFont="1" applyAlignment="1">
      <alignment horizontal="left"/>
    </xf>
    <xf numFmtId="0" fontId="38" fillId="0" borderId="11"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35" fillId="0" borderId="14" xfId="0" applyFont="1" applyBorder="1" applyAlignment="1">
      <alignment horizontal="center"/>
    </xf>
    <xf numFmtId="0" fontId="35" fillId="0" borderId="15" xfId="0" applyFont="1" applyBorder="1" applyAlignment="1">
      <alignment horizontal="center"/>
    </xf>
    <xf numFmtId="0" fontId="35" fillId="0" borderId="16" xfId="0" applyFont="1" applyBorder="1" applyAlignment="1">
      <alignment horizontal="center"/>
    </xf>
    <xf numFmtId="0" fontId="3" fillId="0" borderId="4" xfId="0" applyFont="1" applyBorder="1" applyAlignment="1">
      <alignment horizontal="center" vertical="center" wrapText="1"/>
    </xf>
    <xf numFmtId="0" fontId="0" fillId="0" borderId="0" xfId="0"/>
    <xf numFmtId="0" fontId="28" fillId="0" borderId="0" xfId="0" applyFont="1" applyAlignment="1">
      <alignment horizontal="center"/>
    </xf>
    <xf numFmtId="0" fontId="29" fillId="0" borderId="4" xfId="0" applyFont="1" applyBorder="1" applyAlignment="1">
      <alignment horizontal="center" vertical="center" wrapText="1"/>
    </xf>
    <xf numFmtId="49" fontId="35" fillId="0" borderId="2" xfId="0" applyNumberFormat="1" applyFont="1" applyBorder="1" applyAlignment="1">
      <alignment horizontal="left" vertical="top" wrapText="1"/>
    </xf>
    <xf numFmtId="4" fontId="35" fillId="0" borderId="2" xfId="0" applyNumberFormat="1" applyFont="1" applyBorder="1" applyAlignment="1">
      <alignment horizontal="right" vertical="top"/>
    </xf>
    <xf numFmtId="0" fontId="0" fillId="0" borderId="0" xfId="0" applyBorder="1"/>
    <xf numFmtId="0" fontId="39" fillId="0" borderId="2" xfId="0" applyFont="1" applyBorder="1"/>
    <xf numFmtId="1" fontId="35" fillId="0" borderId="2" xfId="0" applyNumberFormat="1" applyFont="1" applyBorder="1" applyAlignment="1">
      <alignment horizontal="right" vertical="top"/>
    </xf>
    <xf numFmtId="1" fontId="0" fillId="0" borderId="2" xfId="0" applyNumberFormat="1" applyBorder="1"/>
    <xf numFmtId="166" fontId="35" fillId="0" borderId="2" xfId="0" applyNumberFormat="1" applyFont="1" applyBorder="1" applyAlignment="1">
      <alignment horizontal="right" vertical="top"/>
    </xf>
    <xf numFmtId="4" fontId="39" fillId="0" borderId="2" xfId="0" applyNumberFormat="1" applyFont="1" applyBorder="1"/>
    <xf numFmtId="0" fontId="5" fillId="0" borderId="0" xfId="0" applyFont="1" applyAlignment="1">
      <alignment horizontal="left" wrapText="1"/>
    </xf>
    <xf numFmtId="0" fontId="17" fillId="0" borderId="1" xfId="0" applyFont="1" applyBorder="1" applyAlignment="1">
      <alignment horizontal="left" wrapText="1"/>
    </xf>
    <xf numFmtId="0" fontId="2" fillId="0" borderId="0" xfId="0" applyFont="1" applyAlignment="1">
      <alignment horizontal="left" vertical="top" wrapText="1"/>
    </xf>
    <xf numFmtId="0" fontId="16" fillId="0" borderId="0" xfId="0" applyFont="1" applyAlignment="1">
      <alignment horizontal="center"/>
    </xf>
    <xf numFmtId="0" fontId="7" fillId="0" borderId="0" xfId="0" applyFont="1" applyAlignment="1">
      <alignment horizontal="center"/>
    </xf>
    <xf numFmtId="0" fontId="6" fillId="0" borderId="1" xfId="0" applyFont="1" applyBorder="1" applyAlignment="1">
      <alignment horizontal="center" wrapText="1"/>
    </xf>
    <xf numFmtId="0" fontId="6" fillId="0" borderId="3" xfId="0" applyFont="1" applyBorder="1" applyAlignment="1">
      <alignment horizontal="center" vertical="top" wrapText="1"/>
    </xf>
    <xf numFmtId="0" fontId="6" fillId="0" borderId="3" xfId="0" applyFont="1" applyBorder="1" applyAlignment="1">
      <alignment horizontal="center" wrapText="1"/>
    </xf>
    <xf numFmtId="0" fontId="17" fillId="0" borderId="3" xfId="0" applyFont="1" applyBorder="1" applyAlignment="1">
      <alignment horizontal="center" wrapText="1"/>
    </xf>
    <xf numFmtId="0" fontId="17" fillId="0" borderId="1" xfId="0" applyFont="1" applyBorder="1" applyAlignment="1">
      <alignment horizontal="center" wrapText="1"/>
    </xf>
    <xf numFmtId="0" fontId="19" fillId="0" borderId="3" xfId="0" applyFont="1" applyBorder="1" applyAlignment="1">
      <alignment horizontal="left" wrapText="1"/>
    </xf>
    <xf numFmtId="0" fontId="5" fillId="0" borderId="0" xfId="0" applyFont="1" applyBorder="1" applyAlignment="1">
      <alignment horizontal="left" vertical="top" wrapText="1"/>
    </xf>
    <xf numFmtId="0" fontId="3" fillId="0" borderId="4" xfId="0" applyFont="1" applyBorder="1" applyAlignment="1">
      <alignment horizontal="center" vertical="center" wrapText="1"/>
    </xf>
    <xf numFmtId="0" fontId="3" fillId="0" borderId="4" xfId="0" applyFont="1" applyBorder="1" applyAlignment="1">
      <alignment horizontal="center" vertical="top" wrapText="1"/>
    </xf>
    <xf numFmtId="0" fontId="2" fillId="0" borderId="4" xfId="0" applyFont="1" applyBorder="1" applyAlignment="1">
      <alignment horizontal="center" vertical="top" wrapText="1"/>
    </xf>
    <xf numFmtId="0" fontId="13" fillId="2" borderId="1" xfId="0" applyFont="1" applyFill="1" applyBorder="1" applyAlignment="1">
      <alignment horizontal="center"/>
    </xf>
    <xf numFmtId="0" fontId="1" fillId="0" borderId="1" xfId="0" applyFont="1" applyBorder="1" applyAlignment="1">
      <alignment horizontal="left"/>
    </xf>
    <xf numFmtId="0" fontId="14" fillId="0" borderId="8"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13" fillId="0" borderId="1" xfId="0" applyFont="1" applyBorder="1" applyAlignment="1">
      <alignment horizontal="center"/>
    </xf>
    <xf numFmtId="0" fontId="35" fillId="0" borderId="0" xfId="0" applyFont="1" applyAlignment="1">
      <alignment horizontal="left" vertical="top" wrapText="1"/>
    </xf>
    <xf numFmtId="0" fontId="35" fillId="0" borderId="0" xfId="0" applyFont="1" applyAlignment="1">
      <alignment horizontal="center" vertical="top"/>
    </xf>
    <xf numFmtId="0" fontId="35" fillId="0" borderId="0" xfId="0" applyFont="1" applyAlignment="1">
      <alignment horizontal="left" wrapText="1"/>
    </xf>
    <xf numFmtId="0" fontId="0" fillId="0" borderId="1" xfId="0" applyBorder="1" applyAlignment="1">
      <alignment horizontal="left" wrapText="1"/>
    </xf>
    <xf numFmtId="0" fontId="36" fillId="0" borderId="0" xfId="0" applyFont="1" applyAlignment="1">
      <alignment horizontal="center"/>
    </xf>
    <xf numFmtId="0" fontId="0" fillId="0" borderId="0" xfId="0"/>
    <xf numFmtId="0" fontId="37" fillId="0" borderId="0" xfId="0" applyFont="1" applyAlignment="1">
      <alignment horizontal="center"/>
    </xf>
    <xf numFmtId="2" fontId="20" fillId="0" borderId="0" xfId="0" applyNumberFormat="1" applyFont="1" applyAlignment="1" applyProtection="1">
      <alignment horizontal="center" vertical="top"/>
      <protection locked="0"/>
    </xf>
    <xf numFmtId="0" fontId="20" fillId="0" borderId="1" xfId="0" applyFont="1" applyBorder="1" applyAlignment="1">
      <alignment horizontal="left" vertical="center" wrapText="1"/>
    </xf>
    <xf numFmtId="0" fontId="20" fillId="0" borderId="4" xfId="0" applyFont="1" applyBorder="1" applyAlignment="1">
      <alignment horizontal="center" vertical="center" wrapText="1"/>
    </xf>
    <xf numFmtId="49" fontId="20" fillId="0" borderId="1" xfId="0" applyNumberFormat="1" applyFont="1" applyBorder="1" applyAlignment="1">
      <alignment horizontal="left" wrapText="1"/>
    </xf>
    <xf numFmtId="0" fontId="21" fillId="0" borderId="0" xfId="0" applyFont="1" applyAlignment="1">
      <alignment horizontal="left" wrapText="1"/>
    </xf>
    <xf numFmtId="49" fontId="21" fillId="2" borderId="3" xfId="0" applyNumberFormat="1" applyFont="1" applyFill="1" applyBorder="1" applyAlignment="1">
      <alignment horizontal="center" wrapText="1"/>
    </xf>
    <xf numFmtId="0" fontId="22" fillId="0" borderId="1" xfId="0" applyFont="1" applyBorder="1" applyAlignment="1">
      <alignment horizontal="left" wrapText="1"/>
    </xf>
    <xf numFmtId="49" fontId="21" fillId="4" borderId="3" xfId="0" applyNumberFormat="1" applyFont="1" applyFill="1" applyBorder="1" applyAlignment="1" applyProtection="1">
      <alignment horizontal="center" wrapText="1"/>
      <protection locked="0"/>
    </xf>
    <xf numFmtId="0" fontId="22" fillId="0" borderId="3" xfId="0" applyFont="1" applyBorder="1" applyAlignment="1">
      <alignment horizontal="left" wrapText="1"/>
    </xf>
    <xf numFmtId="1" fontId="21" fillId="2" borderId="3" xfId="0" applyNumberFormat="1" applyFont="1" applyFill="1" applyBorder="1" applyAlignment="1">
      <alignment horizontal="center" vertical="top" wrapText="1"/>
    </xf>
    <xf numFmtId="0" fontId="22" fillId="0" borderId="3" xfId="0" applyFont="1" applyBorder="1" applyAlignment="1">
      <alignment horizontal="center" vertical="top" wrapText="1"/>
    </xf>
    <xf numFmtId="0" fontId="20" fillId="0" borderId="0" xfId="0" applyFont="1" applyAlignment="1">
      <alignment horizontal="left"/>
    </xf>
    <xf numFmtId="0" fontId="20" fillId="0" borderId="2" xfId="0" applyFont="1" applyBorder="1" applyAlignment="1">
      <alignment horizontal="center" vertical="center" wrapText="1"/>
    </xf>
    <xf numFmtId="0" fontId="20" fillId="0" borderId="1" xfId="0" applyFont="1" applyBorder="1" applyAlignment="1">
      <alignment horizontal="left"/>
    </xf>
    <xf numFmtId="0" fontId="20" fillId="0" borderId="0" xfId="0" applyFont="1" applyAlignment="1">
      <alignment horizontal="left" vertical="top" wrapText="1"/>
    </xf>
    <xf numFmtId="0" fontId="21" fillId="0" borderId="0" xfId="0" applyFont="1" applyAlignment="1">
      <alignment horizontal="center"/>
    </xf>
    <xf numFmtId="0" fontId="21" fillId="0" borderId="0" xfId="0" applyFont="1" applyAlignment="1">
      <alignment horizontal="right"/>
    </xf>
    <xf numFmtId="0" fontId="22" fillId="0" borderId="1" xfId="0" applyFont="1" applyBorder="1" applyAlignment="1">
      <alignment horizontal="center" wrapText="1"/>
    </xf>
    <xf numFmtId="0" fontId="20" fillId="0" borderId="2" xfId="0" applyFont="1" applyBorder="1" applyAlignment="1">
      <alignment horizontal="center" wrapText="1"/>
    </xf>
    <xf numFmtId="0" fontId="30" fillId="0" borderId="1" xfId="0" applyFont="1" applyBorder="1" applyAlignment="1">
      <alignment horizontal="center" wrapText="1"/>
    </xf>
    <xf numFmtId="0" fontId="29" fillId="0" borderId="2" xfId="0" applyFont="1" applyBorder="1" applyAlignment="1">
      <alignment horizontal="center" wrapText="1"/>
    </xf>
    <xf numFmtId="0" fontId="3" fillId="0" borderId="0" xfId="0" applyFont="1" applyAlignment="1">
      <alignment horizontal="left" vertical="top" wrapText="1"/>
    </xf>
    <xf numFmtId="0" fontId="28" fillId="0" borderId="0" xfId="0" applyFont="1" applyAlignment="1">
      <alignment horizontal="center"/>
    </xf>
    <xf numFmtId="0" fontId="30" fillId="0" borderId="3" xfId="0" applyFont="1" applyBorder="1" applyAlignment="1">
      <alignment horizontal="center" vertical="top" wrapText="1"/>
    </xf>
    <xf numFmtId="0" fontId="29" fillId="0" borderId="2" xfId="0" applyFont="1" applyBorder="1" applyAlignment="1">
      <alignment horizontal="center" vertical="center" wrapText="1"/>
    </xf>
    <xf numFmtId="0" fontId="28" fillId="0" borderId="0" xfId="0" applyFont="1" applyAlignment="1">
      <alignment horizontal="left" wrapText="1"/>
    </xf>
    <xf numFmtId="0" fontId="30" fillId="0" borderId="3" xfId="0" applyFont="1" applyBorder="1" applyAlignment="1">
      <alignment wrapText="1"/>
    </xf>
    <xf numFmtId="0" fontId="30" fillId="0" borderId="1" xfId="0" applyFont="1" applyBorder="1" applyAlignment="1">
      <alignment wrapText="1"/>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4"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asikk/Desktop/&#1056;&#1045;&#1055;&#1051;/Users/&#1053;&#1072;&#1090;&#1072;&#1096;&#1072;/Desktop/&#1079;&#1074;&#1110;&#1090;%20&#1079;&#1072;%20I%20&#1082;&#1074;&#1072;&#1088;%202018%20&#1076;&#1077;&#1088;&#1078;&#1072;&#1074;&#1085;&#1080;&#1081;/ZV_kv2018v1.0(4)%20&#1084;&#1110;&#1089;&#1094;&#1077;ZV_kv2018v1.0(4)%20&#1084;&#1110;&#1089;&#1094;&#1077;&#1074;&#1080;&#1081;&#1074;&#1080;&#108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asikk/Desktop/&#1056;&#1045;&#1055;&#1051;/&#1047;&#1042;&#1030;&#1058;&#1048;%202019/Users/User/Desktop/&#1053;&#1086;&#1074;&#1072;%20&#1087;&#1072;&#1087;&#1082;&#1072;/&#1079;&#1074;&#1110;&#1090;&#1080;%20&#1079;&#1072;%201%20&#1082;&#1074;.2018%20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f-e-data"/>
      <sheetName val="DBF"/>
      <sheetName val="ЗАПОЛНИТЬ"/>
      <sheetName val="1дс_баланс"/>
      <sheetName val="2дс"/>
      <sheetName val="Ф.2.ЗВЕД"/>
      <sheetName val="Ф.2.160"/>
      <sheetName val="Ф.2.010"/>
      <sheetName val="Ф.2.020"/>
      <sheetName val="Ф.2.030"/>
      <sheetName val="Ф.2.150"/>
      <sheetName val="Ф.2.161"/>
      <sheetName val="Ф.2.770"/>
      <sheetName val="Ф.2.140"/>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0611020"/>
      <sheetName val="Ф.4.1.0611010"/>
      <sheetName val="Ф.4.1.0611161"/>
      <sheetName val="Ф.4.1.0611030"/>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0611020"/>
      <sheetName val="Ф.4.2.0611010"/>
      <sheetName val="Ф.4.2.0611150"/>
      <sheetName val="Ф.4.2.0611030"/>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 val="1ds"/>
      <sheetName val="1ds_dbf"/>
      <sheetName val="2ds1"/>
      <sheetName val="2ds2"/>
      <sheetName val="2ds4"/>
      <sheetName val="2ds1_dbf"/>
      <sheetName val="3ds"/>
      <sheetName val="2ds2_dbf"/>
      <sheetName val="2ds3_dbf"/>
      <sheetName val="2ds4_dbf"/>
      <sheetName val="3ds_dbf"/>
      <sheetName val="4ds"/>
      <sheetName val="4ds_dbf"/>
      <sheetName val="5ds1"/>
      <sheetName val="5ds1_dbf"/>
      <sheetName val="5ds2"/>
      <sheetName val="5ds2_dbf"/>
      <sheetName val="5ds3"/>
      <sheetName val="5ds3_dbf"/>
      <sheetName val="5ds4"/>
      <sheetName val="5ds4_dbf"/>
      <sheetName val="5ds51"/>
      <sheetName val="5ds51_dbf"/>
      <sheetName val="5ds6"/>
      <sheetName val="5ds6_dbf"/>
      <sheetName val="5ds7"/>
      <sheetName val="5ds7_dbf"/>
      <sheetName val="5ds8"/>
      <sheetName val="5ds8_dbf"/>
      <sheetName val="5ds9"/>
      <sheetName val="5ds9_dbf"/>
      <sheetName val="5ds10"/>
      <sheetName val="5ds10_dbf"/>
      <sheetName val="5ds111"/>
      <sheetName val="5ds111_dbf"/>
      <sheetName val="5ds112"/>
      <sheetName val="5ds112_dbf"/>
      <sheetName val="5ds12"/>
      <sheetName val="5ds12_dbf"/>
    </sheetNames>
    <sheetDataSet>
      <sheetData sheetId="0"/>
      <sheetData sheetId="1"/>
      <sheetData sheetId="2">
        <row r="10">
          <cell r="I10" t="str">
            <v>-</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row r="1">
          <cell r="B1" t="str">
            <v>110000</v>
          </cell>
        </row>
      </sheetData>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ЗОШ №1"/>
      <sheetName val="Ф.4.1.НВК №2"/>
      <sheetName val="Ф.4.1.ЗОШ №3"/>
      <sheetName val="Ф.4.1.ЗОШ №4"/>
      <sheetName val="Ф.4.1.ЗОШ №5"/>
      <sheetName val="Ф.4.1.ЗОШ №6"/>
      <sheetName val="Ф.4.1.ЗОШ №8"/>
      <sheetName val="Ф.4.1.ЗОШ №9"/>
      <sheetName val="Ф.4.1.ЗОШ №10"/>
      <sheetName val="Ф.4.1.НВК №12"/>
      <sheetName val="Ф.4.1.ЗОШ №13"/>
      <sheetName val="Ф.4.1.НВК №14"/>
      <sheetName val="Ф.4.1.ЗОШ №15"/>
      <sheetName val="Ф.4.1.ЗОШ №16"/>
      <sheetName val="Ф.4.1.ЗОШ №17"/>
      <sheetName val="Ф.4.1.ЗОШ №18"/>
      <sheetName val="Ф.4.1.НВК №19"/>
      <sheetName val="Ф.4.1.ЗОШ №20"/>
      <sheetName val="Ф.4.1.колег"/>
      <sheetName val="Ф.4.1.ЗОШ №22"/>
      <sheetName val="Ф.4.1.ЗОШ №23"/>
      <sheetName val="Ф.4.1.ЗОШ №24"/>
      <sheetName val="Ф.4.1.ЗОШ №25"/>
      <sheetName val="Ф.4.1.ЗОШ №26"/>
      <sheetName val="Ф.4.1.ЗОШ №27"/>
      <sheetName val="Ф.4.1.ЗОШ №28"/>
      <sheetName val="Ф.4.1.ЕПЛ"/>
      <sheetName val="Ф.4.1.НВК 1"/>
      <sheetName val="Ф.4.1.Гармонія"/>
      <sheetName val="Ф.4.1.КФК30"/>
      <sheetName val="Ф.4.2.ЗВЕД"/>
      <sheetName val="Ф.4.2.ЗОШ №1"/>
      <sheetName val="Ф.4.2.ЗОШ №6"/>
      <sheetName val="Ф.4.2.ЗОШ №9"/>
      <sheetName val="Ф.4.2.НВК №12"/>
      <sheetName val="Ф.4.2.НВК №14"/>
      <sheetName val="Ф.4.2.ЗОШ №16"/>
      <sheetName val="Ф.4.2.НВК №19"/>
      <sheetName val="Ф.4.2.ЗОШ №24"/>
      <sheetName val="Ф.4.2.ЗОШ №25"/>
      <sheetName val="Ф.4.2.НВК №26"/>
      <sheetName val="Ф.4.2.ЗОШ №28"/>
      <sheetName val="Ф.4.2.Гармонія"/>
      <sheetName val="Ф.4.2.НВК №1"/>
      <sheetName val="Ф.4.2.без №"/>
      <sheetName val="Ф.4.2.НВК №2"/>
      <sheetName val="Ф.4.2.ЗОШ №3"/>
      <sheetName val="Ф.4.2.ЗОШ №11"/>
      <sheetName val="Ф.4.2.ЗОШ №13"/>
      <sheetName val="Ф.4.2.ЗОШ №15"/>
      <sheetName val="Ф.4.2.ЗОШ №18"/>
      <sheetName val="Ф.4.2.ЗОШ №20"/>
      <sheetName val="Ф.4.2.Колег"/>
      <sheetName val="Ф.4.2.ЗОШ №23"/>
      <sheetName val="Ф.4.2.ЗОШ №27"/>
      <sheetName val="Ф.4.2.РЕПЛ"/>
      <sheetName val="Ф.4.2.НВК №17"/>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refreshError="1"/>
      <sheetData sheetId="1" refreshError="1"/>
      <sheetData sheetId="2" refreshError="1">
        <row r="7">
          <cell r="F7">
            <v>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efreshError="1"/>
      <sheetData sheetId="282" refreshError="1"/>
      <sheetData sheetId="283" refreshError="1">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2F7D2-6E7F-4678-88F8-2E836E205794}">
  <dimension ref="A1:L104"/>
  <sheetViews>
    <sheetView zoomScaleNormal="100" zoomScaleSheetLayoutView="110" workbookViewId="0">
      <selection activeCell="A19" sqref="A19:A21"/>
    </sheetView>
  </sheetViews>
  <sheetFormatPr defaultRowHeight="15" x14ac:dyDescent="0.25"/>
  <cols>
    <col min="1" max="1" width="57.85546875" style="197" customWidth="1"/>
    <col min="2" max="3" width="9.140625" style="197"/>
    <col min="4" max="4" width="14.42578125" style="197" customWidth="1"/>
    <col min="5" max="6" width="9.140625" style="197"/>
    <col min="7" max="7" width="15" style="197" customWidth="1"/>
    <col min="8" max="8" width="16.42578125" style="197" customWidth="1"/>
    <col min="9" max="9" width="0.5703125" style="197" hidden="1" customWidth="1"/>
    <col min="10" max="10" width="13.42578125" style="197" customWidth="1"/>
    <col min="11" max="11" width="20.85546875" style="197" customWidth="1"/>
    <col min="12" max="12" width="2.7109375" style="197" customWidth="1"/>
    <col min="13" max="16384" width="9.140625" style="197"/>
  </cols>
  <sheetData>
    <row r="1" spans="1:12" ht="15" customHeight="1" x14ac:dyDescent="0.25">
      <c r="A1" s="1"/>
      <c r="B1" s="1"/>
      <c r="C1" s="1"/>
      <c r="D1" s="1"/>
      <c r="E1" s="1"/>
      <c r="F1" s="1"/>
      <c r="G1" s="210" t="s">
        <v>0</v>
      </c>
      <c r="H1" s="210"/>
      <c r="I1" s="210"/>
      <c r="J1" s="210"/>
      <c r="K1" s="78"/>
      <c r="L1" s="1"/>
    </row>
    <row r="2" spans="1:12" x14ac:dyDescent="0.25">
      <c r="A2" s="1"/>
      <c r="B2" s="1"/>
      <c r="C2" s="1"/>
      <c r="D2" s="1"/>
      <c r="E2" s="1"/>
      <c r="F2" s="1"/>
      <c r="G2" s="210"/>
      <c r="H2" s="210"/>
      <c r="I2" s="210"/>
      <c r="J2" s="210"/>
      <c r="K2" s="78"/>
      <c r="L2" s="1"/>
    </row>
    <row r="3" spans="1:12" x14ac:dyDescent="0.25">
      <c r="A3" s="1"/>
      <c r="B3" s="1"/>
      <c r="C3" s="1"/>
      <c r="D3" s="1"/>
      <c r="E3" s="1"/>
      <c r="F3" s="1"/>
      <c r="G3" s="210"/>
      <c r="H3" s="210"/>
      <c r="I3" s="210"/>
      <c r="J3" s="210"/>
      <c r="K3" s="78"/>
      <c r="L3" s="1"/>
    </row>
    <row r="4" spans="1:12" x14ac:dyDescent="0.25">
      <c r="A4" s="211" t="s">
        <v>1</v>
      </c>
      <c r="B4" s="211"/>
      <c r="C4" s="211"/>
      <c r="D4" s="211"/>
      <c r="E4" s="211"/>
      <c r="F4" s="211"/>
      <c r="G4" s="211"/>
      <c r="H4" s="211"/>
      <c r="I4" s="211"/>
      <c r="J4" s="211"/>
      <c r="K4" s="79"/>
      <c r="L4" s="79"/>
    </row>
    <row r="5" spans="1:12" x14ac:dyDescent="0.25">
      <c r="A5" s="212" t="s">
        <v>109</v>
      </c>
      <c r="B5" s="212"/>
      <c r="C5" s="212"/>
      <c r="D5" s="212"/>
      <c r="E5" s="212"/>
      <c r="F5" s="212"/>
      <c r="G5" s="212"/>
      <c r="H5" s="212"/>
      <c r="I5" s="212"/>
      <c r="J5" s="212"/>
      <c r="K5" s="79"/>
      <c r="L5" s="79"/>
    </row>
    <row r="6" spans="1:12" x14ac:dyDescent="0.25">
      <c r="A6" s="212" t="s">
        <v>283</v>
      </c>
      <c r="B6" s="212"/>
      <c r="C6" s="212"/>
      <c r="D6" s="212"/>
      <c r="E6" s="212"/>
      <c r="F6" s="212"/>
      <c r="G6" s="212"/>
      <c r="H6" s="212"/>
      <c r="I6" s="212"/>
      <c r="J6" s="212"/>
      <c r="K6" s="1"/>
      <c r="L6" s="1"/>
    </row>
    <row r="7" spans="1:12" x14ac:dyDescent="0.25">
      <c r="A7" s="2"/>
      <c r="B7" s="2"/>
      <c r="C7" s="2"/>
      <c r="D7" s="2"/>
      <c r="E7" s="2"/>
      <c r="F7" s="2"/>
      <c r="G7" s="2"/>
      <c r="H7" s="2"/>
      <c r="I7" s="2"/>
      <c r="J7" s="80" t="s">
        <v>2</v>
      </c>
      <c r="K7" s="2"/>
      <c r="L7" s="2"/>
    </row>
    <row r="8" spans="1:12" x14ac:dyDescent="0.25">
      <c r="A8" s="2"/>
      <c r="B8" s="2"/>
      <c r="C8" s="2"/>
      <c r="D8" s="2"/>
      <c r="E8" s="2"/>
      <c r="F8" s="2"/>
      <c r="G8" s="2"/>
      <c r="H8" s="2"/>
      <c r="I8" s="2"/>
      <c r="J8" s="3"/>
      <c r="K8" s="2"/>
      <c r="L8" s="2"/>
    </row>
    <row r="9" spans="1:12" ht="15" customHeight="1" x14ac:dyDescent="0.25">
      <c r="A9" s="81" t="s">
        <v>3</v>
      </c>
      <c r="B9" s="213" t="s">
        <v>116</v>
      </c>
      <c r="C9" s="213"/>
      <c r="D9" s="213"/>
      <c r="E9" s="213"/>
      <c r="F9" s="213"/>
      <c r="G9" s="213"/>
      <c r="H9" s="4" t="s">
        <v>4</v>
      </c>
      <c r="I9" s="2"/>
      <c r="J9" s="5">
        <v>25675242</v>
      </c>
      <c r="K9" s="82"/>
      <c r="L9" s="83"/>
    </row>
    <row r="10" spans="1:12" ht="15" customHeight="1" x14ac:dyDescent="0.25">
      <c r="A10" s="84" t="s">
        <v>5</v>
      </c>
      <c r="B10" s="214" t="s">
        <v>113</v>
      </c>
      <c r="C10" s="214"/>
      <c r="D10" s="214"/>
      <c r="E10" s="214"/>
      <c r="F10" s="214"/>
      <c r="G10" s="214"/>
      <c r="H10" s="2" t="s">
        <v>6</v>
      </c>
      <c r="I10" s="2"/>
      <c r="J10" s="6">
        <v>561010000</v>
      </c>
      <c r="K10" s="82"/>
      <c r="L10" s="84"/>
    </row>
    <row r="11" spans="1:12" ht="15" customHeight="1" x14ac:dyDescent="0.25">
      <c r="A11" s="85" t="s">
        <v>7</v>
      </c>
      <c r="B11" s="215" t="s">
        <v>114</v>
      </c>
      <c r="C11" s="215"/>
      <c r="D11" s="215"/>
      <c r="E11" s="215"/>
      <c r="F11" s="215"/>
      <c r="G11" s="215"/>
      <c r="H11" s="2" t="s">
        <v>8</v>
      </c>
      <c r="I11" s="2"/>
      <c r="J11" s="6">
        <v>420</v>
      </c>
      <c r="K11" s="82"/>
      <c r="L11" s="84"/>
    </row>
    <row r="12" spans="1:12" ht="15" customHeight="1" x14ac:dyDescent="0.25">
      <c r="A12" s="208" t="s">
        <v>106</v>
      </c>
      <c r="B12" s="208"/>
      <c r="C12" s="208"/>
      <c r="D12" s="86" t="s">
        <v>105</v>
      </c>
      <c r="E12" s="216" t="s">
        <v>115</v>
      </c>
      <c r="F12" s="216"/>
      <c r="G12" s="216"/>
      <c r="H12" s="216"/>
      <c r="I12" s="2"/>
      <c r="J12" s="2"/>
      <c r="K12" s="7"/>
      <c r="L12" s="83"/>
    </row>
    <row r="13" spans="1:12" ht="15" customHeight="1" x14ac:dyDescent="0.25">
      <c r="A13" s="208" t="s">
        <v>9</v>
      </c>
      <c r="B13" s="208"/>
      <c r="C13" s="208"/>
      <c r="D13" s="87"/>
      <c r="E13" s="217" t="str">
        <f>IF(D13&gt;0,VLOOKUP(D13,[1]ДовидникКПК!LN$1:LO$65536,2,FALSE),"")</f>
        <v/>
      </c>
      <c r="F13" s="217"/>
      <c r="G13" s="217"/>
      <c r="H13" s="217"/>
      <c r="I13" s="217"/>
      <c r="J13" s="217"/>
      <c r="K13" s="82"/>
      <c r="L13" s="83"/>
    </row>
    <row r="14" spans="1:12" ht="15" customHeight="1" x14ac:dyDescent="0.25">
      <c r="A14" s="208" t="s">
        <v>10</v>
      </c>
      <c r="B14" s="208"/>
      <c r="C14" s="208"/>
      <c r="D14" s="88" t="s">
        <v>111</v>
      </c>
      <c r="E14" s="209"/>
      <c r="F14" s="209"/>
      <c r="G14" s="209"/>
      <c r="H14" s="209"/>
      <c r="I14" s="209"/>
      <c r="J14" s="209"/>
      <c r="K14" s="82"/>
      <c r="L14" s="83"/>
    </row>
    <row r="15" spans="1:12" ht="32.25" customHeight="1" x14ac:dyDescent="0.25">
      <c r="A15" s="208" t="s">
        <v>11</v>
      </c>
      <c r="B15" s="208"/>
      <c r="C15" s="208"/>
      <c r="D15" s="89" t="s">
        <v>107</v>
      </c>
      <c r="E15" s="218" t="s">
        <v>110</v>
      </c>
      <c r="F15" s="218"/>
      <c r="G15" s="218"/>
      <c r="H15" s="218"/>
      <c r="I15" s="218"/>
      <c r="J15" s="218"/>
      <c r="K15" s="82"/>
      <c r="L15" s="83"/>
    </row>
    <row r="16" spans="1:12" ht="11.25" customHeight="1" x14ac:dyDescent="0.25">
      <c r="A16" s="90" t="s">
        <v>108</v>
      </c>
      <c r="B16" s="2"/>
      <c r="C16" s="2"/>
      <c r="D16" s="2"/>
      <c r="E16" s="2"/>
      <c r="F16" s="2"/>
      <c r="G16" s="2"/>
      <c r="H16" s="2"/>
      <c r="I16" s="2"/>
      <c r="J16" s="2"/>
      <c r="K16" s="2"/>
      <c r="L16" s="2"/>
    </row>
    <row r="17" spans="1:12" ht="14.25" customHeight="1" thickBot="1" x14ac:dyDescent="0.3">
      <c r="A17" s="90" t="s">
        <v>12</v>
      </c>
      <c r="B17" s="2"/>
      <c r="C17" s="2"/>
      <c r="D17" s="2"/>
      <c r="E17" s="2"/>
      <c r="F17" s="2"/>
      <c r="G17" s="2"/>
      <c r="H17" s="2"/>
      <c r="I17" s="2"/>
      <c r="J17" s="2"/>
      <c r="K17" s="2"/>
      <c r="L17" s="2"/>
    </row>
    <row r="18" spans="1:12" ht="15.75" hidden="1" customHeight="1" thickBot="1" x14ac:dyDescent="0.3">
      <c r="A18" s="219"/>
      <c r="B18" s="219"/>
      <c r="C18" s="219"/>
      <c r="D18" s="219"/>
      <c r="E18" s="219"/>
      <c r="F18" s="219"/>
      <c r="G18" s="219"/>
      <c r="H18" s="219"/>
      <c r="I18" s="219"/>
      <c r="J18" s="219"/>
      <c r="K18" s="219"/>
      <c r="L18" s="219"/>
    </row>
    <row r="19" spans="1:12" ht="16.5" customHeight="1" thickTop="1" thickBot="1" x14ac:dyDescent="0.3">
      <c r="A19" s="220" t="s">
        <v>13</v>
      </c>
      <c r="B19" s="221" t="s">
        <v>14</v>
      </c>
      <c r="C19" s="220" t="s">
        <v>15</v>
      </c>
      <c r="D19" s="221" t="s">
        <v>16</v>
      </c>
      <c r="E19" s="221" t="s">
        <v>17</v>
      </c>
      <c r="F19" s="222" t="s">
        <v>18</v>
      </c>
      <c r="G19" s="222" t="s">
        <v>19</v>
      </c>
      <c r="H19" s="222" t="s">
        <v>20</v>
      </c>
      <c r="I19" s="222" t="s">
        <v>21</v>
      </c>
      <c r="J19" s="221" t="s">
        <v>22</v>
      </c>
      <c r="K19" s="2"/>
      <c r="L19" s="2"/>
    </row>
    <row r="20" spans="1:12" ht="16.5" thickTop="1" thickBot="1" x14ac:dyDescent="0.3">
      <c r="A20" s="220"/>
      <c r="B20" s="221"/>
      <c r="C20" s="220"/>
      <c r="D20" s="221"/>
      <c r="E20" s="221"/>
      <c r="F20" s="222"/>
      <c r="G20" s="222"/>
      <c r="H20" s="222"/>
      <c r="I20" s="222"/>
      <c r="J20" s="221"/>
      <c r="K20" s="2"/>
      <c r="L20" s="2"/>
    </row>
    <row r="21" spans="1:12" ht="16.5" thickTop="1" thickBot="1" x14ac:dyDescent="0.3">
      <c r="A21" s="220"/>
      <c r="B21" s="221"/>
      <c r="C21" s="220"/>
      <c r="D21" s="221"/>
      <c r="E21" s="221"/>
      <c r="F21" s="222"/>
      <c r="G21" s="222"/>
      <c r="H21" s="222"/>
      <c r="I21" s="222"/>
      <c r="J21" s="221"/>
      <c r="K21" s="2"/>
      <c r="L21" s="2"/>
    </row>
    <row r="22" spans="1:12" ht="16.5" thickTop="1" thickBot="1" x14ac:dyDescent="0.3">
      <c r="A22" s="8">
        <v>1</v>
      </c>
      <c r="B22" s="8">
        <v>2</v>
      </c>
      <c r="C22" s="8">
        <v>3</v>
      </c>
      <c r="D22" s="8">
        <v>4</v>
      </c>
      <c r="E22" s="8">
        <v>5</v>
      </c>
      <c r="F22" s="8">
        <v>6</v>
      </c>
      <c r="G22" s="8">
        <v>7</v>
      </c>
      <c r="H22" s="8">
        <v>8</v>
      </c>
      <c r="I22" s="8">
        <v>9</v>
      </c>
      <c r="J22" s="8">
        <v>9</v>
      </c>
      <c r="K22" s="2"/>
      <c r="L22" s="2"/>
    </row>
    <row r="23" spans="1:12" ht="19.5" customHeight="1" thickTop="1" thickBot="1" x14ac:dyDescent="0.3">
      <c r="A23" s="9" t="s">
        <v>23</v>
      </c>
      <c r="B23" s="9" t="s">
        <v>24</v>
      </c>
      <c r="C23" s="10" t="s">
        <v>25</v>
      </c>
      <c r="D23" s="11">
        <v>5932123</v>
      </c>
      <c r="E23" s="11">
        <f>E26+E29+E32+E33+E37+E45+E46+E86+E54</f>
        <v>0</v>
      </c>
      <c r="F23" s="11">
        <f>F24+F59+F79+F84+F87</f>
        <v>0</v>
      </c>
      <c r="G23" s="11">
        <v>3151172.8</v>
      </c>
      <c r="H23" s="11">
        <v>3151172.8</v>
      </c>
      <c r="I23" s="11">
        <f>I24+I59+I79+I84+I87</f>
        <v>0</v>
      </c>
      <c r="J23" s="11">
        <f>F23+G23-H23</f>
        <v>0</v>
      </c>
      <c r="K23" s="2"/>
      <c r="L23" s="2"/>
    </row>
    <row r="24" spans="1:12" ht="12" customHeight="1" thickTop="1" thickBot="1" x14ac:dyDescent="0.3">
      <c r="A24" s="196" t="s">
        <v>26</v>
      </c>
      <c r="B24" s="9">
        <v>2000</v>
      </c>
      <c r="C24" s="10" t="s">
        <v>27</v>
      </c>
      <c r="D24" s="11">
        <v>5932123</v>
      </c>
      <c r="E24" s="11">
        <v>0</v>
      </c>
      <c r="F24" s="11">
        <f t="shared" ref="F24:I24" si="0">F25+F30+F47+F50+F54+F58</f>
        <v>0</v>
      </c>
      <c r="G24" s="11">
        <v>3151172.8</v>
      </c>
      <c r="H24" s="11">
        <v>3151172.8</v>
      </c>
      <c r="I24" s="11">
        <f t="shared" si="0"/>
        <v>0</v>
      </c>
      <c r="J24" s="11">
        <f t="shared" ref="J24:J36" si="1">F24+G24-H24</f>
        <v>0</v>
      </c>
      <c r="K24" s="2"/>
      <c r="L24" s="2"/>
    </row>
    <row r="25" spans="1:12" ht="12" customHeight="1" thickTop="1" thickBot="1" x14ac:dyDescent="0.3">
      <c r="A25" s="12" t="s">
        <v>28</v>
      </c>
      <c r="B25" s="9">
        <v>2100</v>
      </c>
      <c r="C25" s="10" t="s">
        <v>29</v>
      </c>
      <c r="D25" s="11">
        <v>5253000</v>
      </c>
      <c r="E25" s="11">
        <v>0</v>
      </c>
      <c r="F25" s="11">
        <f>F26+F29</f>
        <v>0</v>
      </c>
      <c r="G25" s="11">
        <v>2984023.4</v>
      </c>
      <c r="H25" s="11">
        <v>2984023.4</v>
      </c>
      <c r="I25" s="11">
        <f>I26+I29</f>
        <v>0</v>
      </c>
      <c r="J25" s="11">
        <f t="shared" si="1"/>
        <v>0</v>
      </c>
      <c r="K25" s="2"/>
      <c r="L25" s="2"/>
    </row>
    <row r="26" spans="1:12" ht="12" customHeight="1" thickTop="1" thickBot="1" x14ac:dyDescent="0.3">
      <c r="A26" s="13" t="s">
        <v>30</v>
      </c>
      <c r="B26" s="14">
        <v>2110</v>
      </c>
      <c r="C26" s="15" t="s">
        <v>31</v>
      </c>
      <c r="D26" s="16">
        <f t="shared" ref="D26" si="2">SUM(D27:D28)</f>
        <v>4305800</v>
      </c>
      <c r="E26" s="17">
        <v>0</v>
      </c>
      <c r="F26" s="16">
        <f t="shared" ref="F26:I26" si="3">SUM(F27:F28)</f>
        <v>0</v>
      </c>
      <c r="G26" s="16">
        <v>2458779.63</v>
      </c>
      <c r="H26" s="16">
        <v>2458779.63</v>
      </c>
      <c r="I26" s="16">
        <f t="shared" si="3"/>
        <v>0</v>
      </c>
      <c r="J26" s="18">
        <f t="shared" si="1"/>
        <v>0</v>
      </c>
      <c r="K26" s="2"/>
      <c r="L26" s="2"/>
    </row>
    <row r="27" spans="1:12" ht="12" customHeight="1" thickTop="1" thickBot="1" x14ac:dyDescent="0.3">
      <c r="A27" s="19" t="s">
        <v>32</v>
      </c>
      <c r="B27" s="196">
        <v>2111</v>
      </c>
      <c r="C27" s="20" t="s">
        <v>33</v>
      </c>
      <c r="D27" s="21">
        <v>4305800</v>
      </c>
      <c r="E27" s="22">
        <v>0</v>
      </c>
      <c r="F27" s="21">
        <v>0</v>
      </c>
      <c r="G27" s="16">
        <v>2458779.63</v>
      </c>
      <c r="H27" s="16">
        <v>2458779.63</v>
      </c>
      <c r="I27" s="21">
        <v>0</v>
      </c>
      <c r="J27" s="23">
        <f t="shared" si="1"/>
        <v>0</v>
      </c>
      <c r="K27" s="2"/>
      <c r="L27" s="2"/>
    </row>
    <row r="28" spans="1:12" ht="12" customHeight="1" thickTop="1" thickBot="1" x14ac:dyDescent="0.3">
      <c r="A28" s="19" t="s">
        <v>34</v>
      </c>
      <c r="B28" s="196">
        <v>2112</v>
      </c>
      <c r="C28" s="20" t="s">
        <v>35</v>
      </c>
      <c r="D28" s="21">
        <v>0</v>
      </c>
      <c r="E28" s="22">
        <v>0</v>
      </c>
      <c r="F28" s="21">
        <v>0</v>
      </c>
      <c r="G28" s="21">
        <v>0</v>
      </c>
      <c r="H28" s="21">
        <v>0</v>
      </c>
      <c r="I28" s="21">
        <v>0</v>
      </c>
      <c r="J28" s="23">
        <f t="shared" si="1"/>
        <v>0</v>
      </c>
      <c r="K28" s="2"/>
      <c r="L28" s="2"/>
    </row>
    <row r="29" spans="1:12" ht="12" customHeight="1" thickTop="1" thickBot="1" x14ac:dyDescent="0.3">
      <c r="A29" s="24" t="s">
        <v>36</v>
      </c>
      <c r="B29" s="14">
        <v>2120</v>
      </c>
      <c r="C29" s="15" t="s">
        <v>37</v>
      </c>
      <c r="D29" s="17">
        <v>947200</v>
      </c>
      <c r="E29" s="17">
        <v>0</v>
      </c>
      <c r="F29" s="17">
        <v>0</v>
      </c>
      <c r="G29" s="17">
        <v>525243.77</v>
      </c>
      <c r="H29" s="17">
        <f>G29</f>
        <v>525243.77</v>
      </c>
      <c r="I29" s="17">
        <v>0</v>
      </c>
      <c r="J29" s="18">
        <f t="shared" si="1"/>
        <v>0</v>
      </c>
      <c r="K29" s="2"/>
      <c r="L29" s="2"/>
    </row>
    <row r="30" spans="1:12" ht="12" customHeight="1" thickTop="1" thickBot="1" x14ac:dyDescent="0.3">
      <c r="A30" s="25" t="s">
        <v>38</v>
      </c>
      <c r="B30" s="9">
        <v>2200</v>
      </c>
      <c r="C30" s="10" t="s">
        <v>39</v>
      </c>
      <c r="D30" s="26">
        <v>673123</v>
      </c>
      <c r="E30" s="26">
        <v>0</v>
      </c>
      <c r="F30" s="26">
        <f>SUM(F31:F37)+F44</f>
        <v>0</v>
      </c>
      <c r="G30" s="26">
        <v>163365.79999999999</v>
      </c>
      <c r="H30" s="26">
        <v>163365.79999999999</v>
      </c>
      <c r="I30" s="26">
        <f>SUM(I31:I37)+I44</f>
        <v>0</v>
      </c>
      <c r="J30" s="11">
        <f t="shared" si="1"/>
        <v>0</v>
      </c>
      <c r="K30" s="2"/>
      <c r="L30" s="2"/>
    </row>
    <row r="31" spans="1:12" ht="12" customHeight="1" thickTop="1" thickBot="1" x14ac:dyDescent="0.3">
      <c r="A31" s="13" t="s">
        <v>40</v>
      </c>
      <c r="B31" s="14">
        <v>2210</v>
      </c>
      <c r="C31" s="15" t="s">
        <v>41</v>
      </c>
      <c r="D31" s="17">
        <v>9190</v>
      </c>
      <c r="E31" s="16">
        <v>0</v>
      </c>
      <c r="F31" s="17">
        <v>0</v>
      </c>
      <c r="G31" s="17">
        <v>9190</v>
      </c>
      <c r="H31" s="17">
        <f>G31</f>
        <v>9190</v>
      </c>
      <c r="I31" s="17">
        <v>0</v>
      </c>
      <c r="J31" s="18">
        <f t="shared" si="1"/>
        <v>0</v>
      </c>
      <c r="K31" s="2"/>
      <c r="L31" s="2"/>
    </row>
    <row r="32" spans="1:12" ht="12" customHeight="1" thickTop="1" thickBot="1" x14ac:dyDescent="0.3">
      <c r="A32" s="13" t="s">
        <v>42</v>
      </c>
      <c r="B32" s="14">
        <v>2220</v>
      </c>
      <c r="C32" s="14">
        <v>100</v>
      </c>
      <c r="D32" s="91">
        <v>500</v>
      </c>
      <c r="E32" s="17">
        <v>0</v>
      </c>
      <c r="F32" s="17">
        <v>0</v>
      </c>
      <c r="G32" s="17"/>
      <c r="H32" s="17">
        <f t="shared" ref="H32:H34" si="4">G32</f>
        <v>0</v>
      </c>
      <c r="I32" s="17">
        <v>0</v>
      </c>
      <c r="J32" s="18">
        <f t="shared" si="1"/>
        <v>0</v>
      </c>
      <c r="K32" s="2"/>
      <c r="L32" s="2"/>
    </row>
    <row r="33" spans="1:12" ht="12" customHeight="1" thickTop="1" thickBot="1" x14ac:dyDescent="0.3">
      <c r="A33" s="13" t="s">
        <v>43</v>
      </c>
      <c r="B33" s="14">
        <v>2230</v>
      </c>
      <c r="C33" s="14">
        <v>110</v>
      </c>
      <c r="D33" s="91">
        <v>49300</v>
      </c>
      <c r="E33" s="17">
        <v>0</v>
      </c>
      <c r="F33" s="17">
        <v>0</v>
      </c>
      <c r="G33" s="17">
        <v>5340</v>
      </c>
      <c r="H33" s="17">
        <f t="shared" si="4"/>
        <v>5340</v>
      </c>
      <c r="I33" s="17">
        <v>0</v>
      </c>
      <c r="J33" s="18">
        <f t="shared" si="1"/>
        <v>0</v>
      </c>
      <c r="K33" s="2"/>
      <c r="L33" s="2"/>
    </row>
    <row r="34" spans="1:12" ht="14.25" customHeight="1" thickTop="1" thickBot="1" x14ac:dyDescent="0.3">
      <c r="A34" s="13" t="s">
        <v>44</v>
      </c>
      <c r="B34" s="14">
        <v>2240</v>
      </c>
      <c r="C34" s="14">
        <v>120</v>
      </c>
      <c r="D34" s="91">
        <v>16800</v>
      </c>
      <c r="E34" s="16">
        <v>0</v>
      </c>
      <c r="F34" s="17">
        <v>0</v>
      </c>
      <c r="G34" s="17">
        <v>3050.7</v>
      </c>
      <c r="H34" s="17">
        <f t="shared" si="4"/>
        <v>3050.7</v>
      </c>
      <c r="I34" s="17">
        <v>0</v>
      </c>
      <c r="J34" s="18">
        <f t="shared" si="1"/>
        <v>0</v>
      </c>
      <c r="K34" s="2"/>
      <c r="L34" s="2"/>
    </row>
    <row r="35" spans="1:12" ht="12" customHeight="1" thickTop="1" thickBot="1" x14ac:dyDescent="0.3">
      <c r="A35" s="13" t="s">
        <v>45</v>
      </c>
      <c r="B35" s="14">
        <v>2250</v>
      </c>
      <c r="C35" s="14">
        <v>130</v>
      </c>
      <c r="D35" s="91">
        <v>0</v>
      </c>
      <c r="E35" s="16">
        <v>0</v>
      </c>
      <c r="F35" s="17">
        <v>0</v>
      </c>
      <c r="G35" s="17"/>
      <c r="H35" s="17">
        <v>0</v>
      </c>
      <c r="I35" s="17">
        <v>0</v>
      </c>
      <c r="J35" s="18">
        <f t="shared" si="1"/>
        <v>0</v>
      </c>
      <c r="K35" s="2"/>
      <c r="L35" s="2"/>
    </row>
    <row r="36" spans="1:12" ht="12" customHeight="1" thickTop="1" thickBot="1" x14ac:dyDescent="0.3">
      <c r="A36" s="24" t="s">
        <v>46</v>
      </c>
      <c r="B36" s="14">
        <v>2260</v>
      </c>
      <c r="C36" s="14">
        <v>140</v>
      </c>
      <c r="D36" s="91">
        <v>0</v>
      </c>
      <c r="E36" s="16">
        <v>0</v>
      </c>
      <c r="F36" s="17">
        <v>0</v>
      </c>
      <c r="G36" s="17">
        <v>0</v>
      </c>
      <c r="H36" s="17">
        <v>0</v>
      </c>
      <c r="I36" s="17">
        <v>0</v>
      </c>
      <c r="J36" s="18">
        <f t="shared" si="1"/>
        <v>0</v>
      </c>
      <c r="K36" s="2"/>
      <c r="L36" s="2"/>
    </row>
    <row r="37" spans="1:12" ht="12" customHeight="1" thickTop="1" thickBot="1" x14ac:dyDescent="0.3">
      <c r="A37" s="24" t="s">
        <v>47</v>
      </c>
      <c r="B37" s="14">
        <v>2270</v>
      </c>
      <c r="C37" s="14">
        <v>150</v>
      </c>
      <c r="D37" s="93">
        <f>SUM(D38:D43)</f>
        <v>596420</v>
      </c>
      <c r="E37" s="17">
        <v>0</v>
      </c>
      <c r="F37" s="16">
        <f>SUM(F38:F43)</f>
        <v>0</v>
      </c>
      <c r="G37" s="16">
        <v>144872.78</v>
      </c>
      <c r="H37" s="16">
        <v>144872.78</v>
      </c>
      <c r="I37" s="16">
        <f>SUM(I38:I43)</f>
        <v>0</v>
      </c>
      <c r="J37" s="18">
        <f>F37+G37-H37</f>
        <v>0</v>
      </c>
      <c r="K37" s="2"/>
      <c r="L37" s="2"/>
    </row>
    <row r="38" spans="1:12" ht="12" customHeight="1" thickTop="1" thickBot="1" x14ac:dyDescent="0.3">
      <c r="A38" s="19" t="s">
        <v>48</v>
      </c>
      <c r="B38" s="196">
        <v>2271</v>
      </c>
      <c r="C38" s="196">
        <v>160</v>
      </c>
      <c r="D38" s="92">
        <v>488220</v>
      </c>
      <c r="E38" s="22">
        <v>0</v>
      </c>
      <c r="F38" s="21">
        <v>0</v>
      </c>
      <c r="G38" s="21">
        <v>115986.19</v>
      </c>
      <c r="H38" s="21">
        <f>G38</f>
        <v>115986.19</v>
      </c>
      <c r="I38" s="21">
        <v>0</v>
      </c>
      <c r="J38" s="23">
        <f t="shared" ref="J38:J42" si="5">F38+G38-H38</f>
        <v>0</v>
      </c>
      <c r="K38" s="2"/>
      <c r="L38" s="2"/>
    </row>
    <row r="39" spans="1:12" ht="12" customHeight="1" thickTop="1" thickBot="1" x14ac:dyDescent="0.3">
      <c r="A39" s="19" t="s">
        <v>49</v>
      </c>
      <c r="B39" s="196">
        <v>2272</v>
      </c>
      <c r="C39" s="196">
        <v>170</v>
      </c>
      <c r="D39" s="92">
        <v>19000</v>
      </c>
      <c r="E39" s="22">
        <v>0</v>
      </c>
      <c r="F39" s="21">
        <v>0</v>
      </c>
      <c r="G39" s="21">
        <v>8136.84</v>
      </c>
      <c r="H39" s="21">
        <f t="shared" ref="H39:H42" si="6">G39</f>
        <v>8136.84</v>
      </c>
      <c r="I39" s="21">
        <v>0</v>
      </c>
      <c r="J39" s="23">
        <f t="shared" si="5"/>
        <v>0</v>
      </c>
      <c r="K39" s="2"/>
      <c r="L39" s="2"/>
    </row>
    <row r="40" spans="1:12" ht="12" customHeight="1" thickTop="1" thickBot="1" x14ac:dyDescent="0.3">
      <c r="A40" s="19" t="s">
        <v>50</v>
      </c>
      <c r="B40" s="196">
        <v>2273</v>
      </c>
      <c r="C40" s="196">
        <v>180</v>
      </c>
      <c r="D40" s="92">
        <v>79000</v>
      </c>
      <c r="E40" s="22">
        <v>0</v>
      </c>
      <c r="F40" s="21">
        <v>0</v>
      </c>
      <c r="G40" s="21">
        <v>18523.400000000001</v>
      </c>
      <c r="H40" s="21">
        <f t="shared" si="6"/>
        <v>18523.400000000001</v>
      </c>
      <c r="I40" s="21">
        <v>0</v>
      </c>
      <c r="J40" s="23">
        <f t="shared" si="5"/>
        <v>0</v>
      </c>
      <c r="K40" s="2"/>
      <c r="L40" s="2"/>
    </row>
    <row r="41" spans="1:12" ht="12" customHeight="1" thickTop="1" thickBot="1" x14ac:dyDescent="0.3">
      <c r="A41" s="19" t="s">
        <v>51</v>
      </c>
      <c r="B41" s="196">
        <v>2274</v>
      </c>
      <c r="C41" s="196">
        <v>190</v>
      </c>
      <c r="D41" s="92"/>
      <c r="E41" s="22">
        <v>0</v>
      </c>
      <c r="F41" s="21">
        <v>0</v>
      </c>
      <c r="G41" s="21"/>
      <c r="H41" s="21">
        <f t="shared" si="6"/>
        <v>0</v>
      </c>
      <c r="I41" s="21">
        <v>0</v>
      </c>
      <c r="J41" s="23">
        <f t="shared" si="5"/>
        <v>0</v>
      </c>
      <c r="K41" s="2"/>
      <c r="L41" s="2"/>
    </row>
    <row r="42" spans="1:12" ht="12" customHeight="1" thickTop="1" thickBot="1" x14ac:dyDescent="0.3">
      <c r="A42" s="19" t="s">
        <v>52</v>
      </c>
      <c r="B42" s="196">
        <v>2275</v>
      </c>
      <c r="C42" s="196">
        <v>200</v>
      </c>
      <c r="D42" s="92">
        <v>10200</v>
      </c>
      <c r="E42" s="22">
        <v>0</v>
      </c>
      <c r="F42" s="21">
        <v>0</v>
      </c>
      <c r="G42" s="21">
        <v>2226.35</v>
      </c>
      <c r="H42" s="21">
        <f t="shared" si="6"/>
        <v>2226.35</v>
      </c>
      <c r="I42" s="21">
        <v>0</v>
      </c>
      <c r="J42" s="23">
        <f t="shared" si="5"/>
        <v>0</v>
      </c>
      <c r="K42" s="2"/>
      <c r="L42" s="2"/>
    </row>
    <row r="43" spans="1:12" ht="12" customHeight="1" thickTop="1" thickBot="1" x14ac:dyDescent="0.3">
      <c r="A43" s="19" t="s">
        <v>53</v>
      </c>
      <c r="B43" s="196">
        <v>2276</v>
      </c>
      <c r="C43" s="196">
        <v>210</v>
      </c>
      <c r="D43" s="21">
        <v>0</v>
      </c>
      <c r="E43" s="22">
        <v>0</v>
      </c>
      <c r="F43" s="21">
        <v>0</v>
      </c>
      <c r="G43" s="21">
        <v>0</v>
      </c>
      <c r="H43" s="21">
        <v>0</v>
      </c>
      <c r="I43" s="21">
        <v>0</v>
      </c>
      <c r="J43" s="23">
        <f>F43+G43-H43</f>
        <v>0</v>
      </c>
      <c r="K43" s="2"/>
      <c r="L43" s="2"/>
    </row>
    <row r="44" spans="1:12" ht="21" customHeight="1" thickTop="1" thickBot="1" x14ac:dyDescent="0.3">
      <c r="A44" s="24" t="s">
        <v>54</v>
      </c>
      <c r="B44" s="14">
        <v>2280</v>
      </c>
      <c r="C44" s="14">
        <v>220</v>
      </c>
      <c r="D44" s="16">
        <f>SUM(D45:D46)</f>
        <v>913</v>
      </c>
      <c r="E44" s="16">
        <v>0</v>
      </c>
      <c r="F44" s="16">
        <f>SUM(F45:F46)</f>
        <v>0</v>
      </c>
      <c r="G44" s="16">
        <f>SUM(G45:G46)</f>
        <v>912.32</v>
      </c>
      <c r="H44" s="16">
        <f>SUM(H45:H46)</f>
        <v>912.32</v>
      </c>
      <c r="I44" s="16">
        <f>SUM(I45:I46)</f>
        <v>0</v>
      </c>
      <c r="J44" s="18">
        <f t="shared" ref="J44:J85" si="7">F44+G44-H44</f>
        <v>0</v>
      </c>
      <c r="K44" s="2"/>
      <c r="L44" s="2"/>
    </row>
    <row r="45" spans="1:12" ht="12" customHeight="1" thickTop="1" thickBot="1" x14ac:dyDescent="0.3">
      <c r="A45" s="27" t="s">
        <v>55</v>
      </c>
      <c r="B45" s="196">
        <v>2281</v>
      </c>
      <c r="C45" s="196">
        <v>230</v>
      </c>
      <c r="D45" s="21">
        <v>0</v>
      </c>
      <c r="E45" s="21">
        <v>0</v>
      </c>
      <c r="F45" s="21">
        <v>0</v>
      </c>
      <c r="G45" s="21">
        <v>0</v>
      </c>
      <c r="H45" s="21">
        <v>0</v>
      </c>
      <c r="I45" s="21">
        <v>0</v>
      </c>
      <c r="J45" s="23">
        <f t="shared" si="7"/>
        <v>0</v>
      </c>
      <c r="K45" s="2"/>
      <c r="L45" s="2"/>
    </row>
    <row r="46" spans="1:12" ht="12" customHeight="1" thickTop="1" thickBot="1" x14ac:dyDescent="0.3">
      <c r="A46" s="28" t="s">
        <v>56</v>
      </c>
      <c r="B46" s="196">
        <v>2282</v>
      </c>
      <c r="C46" s="196">
        <v>240</v>
      </c>
      <c r="D46" s="21">
        <v>913</v>
      </c>
      <c r="E46" s="21">
        <v>0</v>
      </c>
      <c r="F46" s="21">
        <v>0</v>
      </c>
      <c r="G46" s="21">
        <v>912.32</v>
      </c>
      <c r="H46" s="21">
        <f>G46</f>
        <v>912.32</v>
      </c>
      <c r="I46" s="21">
        <v>0</v>
      </c>
      <c r="J46" s="23">
        <f t="shared" si="7"/>
        <v>0</v>
      </c>
      <c r="K46" s="2"/>
      <c r="L46" s="2"/>
    </row>
    <row r="47" spans="1:12" ht="12" customHeight="1" thickTop="1" thickBot="1" x14ac:dyDescent="0.3">
      <c r="A47" s="12" t="s">
        <v>57</v>
      </c>
      <c r="B47" s="9">
        <v>2400</v>
      </c>
      <c r="C47" s="9">
        <v>250</v>
      </c>
      <c r="D47" s="26">
        <f t="shared" ref="D47:I47" si="8">SUM(D48:D49)</f>
        <v>0</v>
      </c>
      <c r="E47" s="26">
        <f t="shared" si="8"/>
        <v>0</v>
      </c>
      <c r="F47" s="26">
        <f t="shared" si="8"/>
        <v>0</v>
      </c>
      <c r="G47" s="26">
        <f t="shared" si="8"/>
        <v>0</v>
      </c>
      <c r="H47" s="26">
        <f t="shared" si="8"/>
        <v>0</v>
      </c>
      <c r="I47" s="26">
        <f t="shared" si="8"/>
        <v>0</v>
      </c>
      <c r="J47" s="11">
        <f t="shared" si="7"/>
        <v>0</v>
      </c>
      <c r="K47" s="2"/>
      <c r="L47" s="2"/>
    </row>
    <row r="48" spans="1:12" ht="12" customHeight="1" thickTop="1" thickBot="1" x14ac:dyDescent="0.3">
      <c r="A48" s="29" t="s">
        <v>58</v>
      </c>
      <c r="B48" s="14">
        <v>2410</v>
      </c>
      <c r="C48" s="14">
        <v>260</v>
      </c>
      <c r="D48" s="17">
        <v>0</v>
      </c>
      <c r="E48" s="16">
        <v>0</v>
      </c>
      <c r="F48" s="17">
        <v>0</v>
      </c>
      <c r="G48" s="17">
        <v>0</v>
      </c>
      <c r="H48" s="17">
        <v>0</v>
      </c>
      <c r="I48" s="17">
        <v>0</v>
      </c>
      <c r="J48" s="18">
        <f t="shared" si="7"/>
        <v>0</v>
      </c>
      <c r="K48" s="2"/>
      <c r="L48" s="2"/>
    </row>
    <row r="49" spans="1:12" ht="12" customHeight="1" thickTop="1" thickBot="1" x14ac:dyDescent="0.3">
      <c r="A49" s="29" t="s">
        <v>59</v>
      </c>
      <c r="B49" s="14">
        <v>2420</v>
      </c>
      <c r="C49" s="14">
        <v>270</v>
      </c>
      <c r="D49" s="17">
        <v>0</v>
      </c>
      <c r="E49" s="16">
        <v>0</v>
      </c>
      <c r="F49" s="17">
        <v>0</v>
      </c>
      <c r="G49" s="17">
        <v>0</v>
      </c>
      <c r="H49" s="17">
        <v>0</v>
      </c>
      <c r="I49" s="17">
        <v>0</v>
      </c>
      <c r="J49" s="18">
        <f t="shared" si="7"/>
        <v>0</v>
      </c>
      <c r="K49" s="2"/>
      <c r="L49" s="2"/>
    </row>
    <row r="50" spans="1:12" ht="12" customHeight="1" thickTop="1" thickBot="1" x14ac:dyDescent="0.3">
      <c r="A50" s="30" t="s">
        <v>60</v>
      </c>
      <c r="B50" s="9">
        <v>2600</v>
      </c>
      <c r="C50" s="9">
        <v>280</v>
      </c>
      <c r="D50" s="26">
        <f t="shared" ref="D50:I50" si="9">SUM(D51:D53)</f>
        <v>0</v>
      </c>
      <c r="E50" s="26">
        <f t="shared" si="9"/>
        <v>0</v>
      </c>
      <c r="F50" s="26">
        <f t="shared" si="9"/>
        <v>0</v>
      </c>
      <c r="G50" s="26">
        <f t="shared" si="9"/>
        <v>0</v>
      </c>
      <c r="H50" s="26">
        <f t="shared" si="9"/>
        <v>0</v>
      </c>
      <c r="I50" s="26">
        <f t="shared" si="9"/>
        <v>0</v>
      </c>
      <c r="J50" s="11">
        <f t="shared" si="7"/>
        <v>0</v>
      </c>
      <c r="K50" s="2"/>
      <c r="L50" s="2"/>
    </row>
    <row r="51" spans="1:12" ht="12" customHeight="1" thickTop="1" thickBot="1" x14ac:dyDescent="0.3">
      <c r="A51" s="24" t="s">
        <v>61</v>
      </c>
      <c r="B51" s="14">
        <v>2610</v>
      </c>
      <c r="C51" s="14">
        <v>290</v>
      </c>
      <c r="D51" s="31">
        <v>0</v>
      </c>
      <c r="E51" s="32">
        <v>0</v>
      </c>
      <c r="F51" s="31">
        <v>0</v>
      </c>
      <c r="G51" s="31">
        <v>0</v>
      </c>
      <c r="H51" s="31">
        <v>0</v>
      </c>
      <c r="I51" s="31">
        <v>0</v>
      </c>
      <c r="J51" s="18">
        <f t="shared" si="7"/>
        <v>0</v>
      </c>
      <c r="K51" s="2"/>
      <c r="L51" s="2"/>
    </row>
    <row r="52" spans="1:12" ht="12" customHeight="1" thickTop="1" thickBot="1" x14ac:dyDescent="0.3">
      <c r="A52" s="24" t="s">
        <v>62</v>
      </c>
      <c r="B52" s="14">
        <v>2620</v>
      </c>
      <c r="C52" s="14">
        <v>300</v>
      </c>
      <c r="D52" s="31">
        <v>0</v>
      </c>
      <c r="E52" s="32">
        <v>0</v>
      </c>
      <c r="F52" s="31">
        <v>0</v>
      </c>
      <c r="G52" s="31">
        <v>0</v>
      </c>
      <c r="H52" s="31">
        <v>0</v>
      </c>
      <c r="I52" s="31">
        <v>0</v>
      </c>
      <c r="J52" s="18">
        <f t="shared" si="7"/>
        <v>0</v>
      </c>
      <c r="K52" s="2"/>
      <c r="L52" s="2"/>
    </row>
    <row r="53" spans="1:12" ht="12" customHeight="1" thickTop="1" thickBot="1" x14ac:dyDescent="0.3">
      <c r="A53" s="29" t="s">
        <v>63</v>
      </c>
      <c r="B53" s="14">
        <v>2630</v>
      </c>
      <c r="C53" s="14">
        <v>310</v>
      </c>
      <c r="D53" s="31">
        <v>0</v>
      </c>
      <c r="E53" s="32">
        <v>0</v>
      </c>
      <c r="F53" s="31">
        <v>0</v>
      </c>
      <c r="G53" s="31">
        <v>0</v>
      </c>
      <c r="H53" s="31">
        <v>0</v>
      </c>
      <c r="I53" s="31">
        <v>0</v>
      </c>
      <c r="J53" s="18">
        <f t="shared" si="7"/>
        <v>0</v>
      </c>
      <c r="K53" s="2"/>
      <c r="L53" s="2"/>
    </row>
    <row r="54" spans="1:12" ht="12" customHeight="1" thickTop="1" thickBot="1" x14ac:dyDescent="0.3">
      <c r="A54" s="25" t="s">
        <v>64</v>
      </c>
      <c r="B54" s="9">
        <v>2700</v>
      </c>
      <c r="C54" s="9">
        <v>320</v>
      </c>
      <c r="D54" s="33">
        <f t="shared" ref="D54" si="10">SUM(D55:D57)</f>
        <v>6000</v>
      </c>
      <c r="E54" s="34">
        <v>0</v>
      </c>
      <c r="F54" s="33">
        <f t="shared" ref="F54:I54" si="11">SUM(F55:F57)</f>
        <v>0</v>
      </c>
      <c r="G54" s="33">
        <v>3783.6</v>
      </c>
      <c r="H54" s="33">
        <v>3783.6</v>
      </c>
      <c r="I54" s="33">
        <f t="shared" si="11"/>
        <v>0</v>
      </c>
      <c r="J54" s="11">
        <f t="shared" si="7"/>
        <v>0</v>
      </c>
      <c r="K54" s="2"/>
      <c r="L54" s="2"/>
    </row>
    <row r="55" spans="1:12" ht="12" customHeight="1" thickTop="1" thickBot="1" x14ac:dyDescent="0.3">
      <c r="A55" s="24" t="s">
        <v>65</v>
      </c>
      <c r="B55" s="14">
        <v>2710</v>
      </c>
      <c r="C55" s="14">
        <v>330</v>
      </c>
      <c r="D55" s="31">
        <v>0</v>
      </c>
      <c r="E55" s="32">
        <v>0</v>
      </c>
      <c r="F55" s="31">
        <v>0</v>
      </c>
      <c r="G55" s="31">
        <v>0</v>
      </c>
      <c r="H55" s="31">
        <v>0</v>
      </c>
      <c r="I55" s="31">
        <v>0</v>
      </c>
      <c r="J55" s="18">
        <f t="shared" si="7"/>
        <v>0</v>
      </c>
      <c r="K55" s="2"/>
      <c r="L55" s="2"/>
    </row>
    <row r="56" spans="1:12" ht="12" customHeight="1" thickTop="1" thickBot="1" x14ac:dyDescent="0.3">
      <c r="A56" s="24" t="s">
        <v>66</v>
      </c>
      <c r="B56" s="14">
        <v>2720</v>
      </c>
      <c r="C56" s="14">
        <v>340</v>
      </c>
      <c r="D56" s="31">
        <v>0</v>
      </c>
      <c r="E56" s="32">
        <v>0</v>
      </c>
      <c r="F56" s="31">
        <v>0</v>
      </c>
      <c r="G56" s="31">
        <v>0</v>
      </c>
      <c r="H56" s="31">
        <v>0</v>
      </c>
      <c r="I56" s="31">
        <v>0</v>
      </c>
      <c r="J56" s="18">
        <f t="shared" si="7"/>
        <v>0</v>
      </c>
      <c r="K56" s="2"/>
      <c r="L56" s="2"/>
    </row>
    <row r="57" spans="1:12" ht="11.25" customHeight="1" thickTop="1" thickBot="1" x14ac:dyDescent="0.3">
      <c r="A57" s="24" t="s">
        <v>67</v>
      </c>
      <c r="B57" s="14">
        <v>2730</v>
      </c>
      <c r="C57" s="14">
        <v>350</v>
      </c>
      <c r="D57" s="31">
        <v>6000</v>
      </c>
      <c r="E57" s="32">
        <v>0</v>
      </c>
      <c r="F57" s="31">
        <v>0</v>
      </c>
      <c r="G57" s="31">
        <v>3783.6</v>
      </c>
      <c r="H57" s="31">
        <f>G57</f>
        <v>3783.6</v>
      </c>
      <c r="I57" s="31">
        <v>0</v>
      </c>
      <c r="J57" s="18">
        <f t="shared" si="7"/>
        <v>0</v>
      </c>
      <c r="K57" s="2"/>
      <c r="L57" s="2"/>
    </row>
    <row r="58" spans="1:12" ht="12" customHeight="1" thickTop="1" thickBot="1" x14ac:dyDescent="0.3">
      <c r="A58" s="25" t="s">
        <v>68</v>
      </c>
      <c r="B58" s="9">
        <v>2800</v>
      </c>
      <c r="C58" s="9">
        <v>360</v>
      </c>
      <c r="D58" s="34">
        <v>0</v>
      </c>
      <c r="E58" s="33">
        <v>0</v>
      </c>
      <c r="F58" s="34">
        <v>0</v>
      </c>
      <c r="G58" s="34">
        <v>0</v>
      </c>
      <c r="H58" s="34">
        <v>0</v>
      </c>
      <c r="I58" s="34">
        <v>0</v>
      </c>
      <c r="J58" s="11">
        <f t="shared" si="7"/>
        <v>0</v>
      </c>
      <c r="K58" s="2"/>
      <c r="L58" s="2"/>
    </row>
    <row r="59" spans="1:12" ht="12" customHeight="1" thickTop="1" thickBot="1" x14ac:dyDescent="0.3">
      <c r="A59" s="9" t="s">
        <v>69</v>
      </c>
      <c r="B59" s="9">
        <v>3000</v>
      </c>
      <c r="C59" s="9">
        <v>370</v>
      </c>
      <c r="D59" s="33">
        <f t="shared" ref="D59:I59" si="12">D60+D74</f>
        <v>0</v>
      </c>
      <c r="E59" s="33">
        <f t="shared" si="12"/>
        <v>0</v>
      </c>
      <c r="F59" s="33">
        <f t="shared" si="12"/>
        <v>0</v>
      </c>
      <c r="G59" s="33">
        <f t="shared" si="12"/>
        <v>0</v>
      </c>
      <c r="H59" s="33">
        <f t="shared" si="12"/>
        <v>0</v>
      </c>
      <c r="I59" s="33">
        <f t="shared" si="12"/>
        <v>0</v>
      </c>
      <c r="J59" s="11">
        <f t="shared" si="7"/>
        <v>0</v>
      </c>
      <c r="K59" s="2"/>
      <c r="L59" s="2"/>
    </row>
    <row r="60" spans="1:12" ht="12" customHeight="1" thickTop="1" thickBot="1" x14ac:dyDescent="0.3">
      <c r="A60" s="12" t="s">
        <v>70</v>
      </c>
      <c r="B60" s="9">
        <v>3100</v>
      </c>
      <c r="C60" s="9">
        <v>380</v>
      </c>
      <c r="D60" s="33">
        <f t="shared" ref="D60:I60" si="13">D61+D62+D65+D68+D72+D73</f>
        <v>0</v>
      </c>
      <c r="E60" s="33">
        <f t="shared" si="13"/>
        <v>0</v>
      </c>
      <c r="F60" s="33">
        <f t="shared" si="13"/>
        <v>0</v>
      </c>
      <c r="G60" s="33">
        <f t="shared" si="13"/>
        <v>0</v>
      </c>
      <c r="H60" s="33">
        <f t="shared" si="13"/>
        <v>0</v>
      </c>
      <c r="I60" s="33">
        <f t="shared" si="13"/>
        <v>0</v>
      </c>
      <c r="J60" s="11">
        <f t="shared" si="7"/>
        <v>0</v>
      </c>
      <c r="K60" s="2"/>
      <c r="L60" s="2"/>
    </row>
    <row r="61" spans="1:12" ht="12" customHeight="1" thickTop="1" thickBot="1" x14ac:dyDescent="0.3">
      <c r="A61" s="24" t="s">
        <v>71</v>
      </c>
      <c r="B61" s="14">
        <v>3110</v>
      </c>
      <c r="C61" s="14">
        <v>390</v>
      </c>
      <c r="D61" s="31">
        <v>0</v>
      </c>
      <c r="E61" s="32">
        <v>0</v>
      </c>
      <c r="F61" s="31">
        <v>0</v>
      </c>
      <c r="G61" s="31">
        <v>0</v>
      </c>
      <c r="H61" s="31">
        <v>0</v>
      </c>
      <c r="I61" s="31">
        <v>0</v>
      </c>
      <c r="J61" s="18">
        <f t="shared" si="7"/>
        <v>0</v>
      </c>
      <c r="K61" s="2"/>
      <c r="L61" s="2"/>
    </row>
    <row r="62" spans="1:12" ht="12" customHeight="1" thickTop="1" thickBot="1" x14ac:dyDescent="0.3">
      <c r="A62" s="29" t="s">
        <v>72</v>
      </c>
      <c r="B62" s="14">
        <v>3120</v>
      </c>
      <c r="C62" s="14">
        <v>400</v>
      </c>
      <c r="D62" s="35">
        <f t="shared" ref="D62:I62" si="14">SUM(D63:D64)</f>
        <v>0</v>
      </c>
      <c r="E62" s="35">
        <f t="shared" si="14"/>
        <v>0</v>
      </c>
      <c r="F62" s="35">
        <f t="shared" si="14"/>
        <v>0</v>
      </c>
      <c r="G62" s="35">
        <f t="shared" si="14"/>
        <v>0</v>
      </c>
      <c r="H62" s="35">
        <f t="shared" si="14"/>
        <v>0</v>
      </c>
      <c r="I62" s="35">
        <f t="shared" si="14"/>
        <v>0</v>
      </c>
      <c r="J62" s="18">
        <f t="shared" si="7"/>
        <v>0</v>
      </c>
      <c r="K62" s="2"/>
      <c r="L62" s="2"/>
    </row>
    <row r="63" spans="1:12" ht="12" customHeight="1" thickTop="1" thickBot="1" x14ac:dyDescent="0.3">
      <c r="A63" s="19" t="s">
        <v>73</v>
      </c>
      <c r="B63" s="196">
        <v>3121</v>
      </c>
      <c r="C63" s="196">
        <v>410</v>
      </c>
      <c r="D63" s="36">
        <v>0</v>
      </c>
      <c r="E63" s="37">
        <v>0</v>
      </c>
      <c r="F63" s="36">
        <v>0</v>
      </c>
      <c r="G63" s="36">
        <v>0</v>
      </c>
      <c r="H63" s="36">
        <v>0</v>
      </c>
      <c r="I63" s="36">
        <v>0</v>
      </c>
      <c r="J63" s="23">
        <f t="shared" si="7"/>
        <v>0</v>
      </c>
      <c r="K63" s="2"/>
      <c r="L63" s="2"/>
    </row>
    <row r="64" spans="1:12" ht="12" customHeight="1" thickTop="1" thickBot="1" x14ac:dyDescent="0.3">
      <c r="A64" s="19" t="s">
        <v>74</v>
      </c>
      <c r="B64" s="196">
        <v>3122</v>
      </c>
      <c r="C64" s="196">
        <v>420</v>
      </c>
      <c r="D64" s="36">
        <v>0</v>
      </c>
      <c r="E64" s="37">
        <v>0</v>
      </c>
      <c r="F64" s="36">
        <v>0</v>
      </c>
      <c r="G64" s="36">
        <v>0</v>
      </c>
      <c r="H64" s="36">
        <v>0</v>
      </c>
      <c r="I64" s="36">
        <v>0</v>
      </c>
      <c r="J64" s="23">
        <f t="shared" si="7"/>
        <v>0</v>
      </c>
      <c r="K64" s="2"/>
      <c r="L64" s="2"/>
    </row>
    <row r="65" spans="1:12" ht="12" customHeight="1" thickTop="1" thickBot="1" x14ac:dyDescent="0.3">
      <c r="A65" s="13" t="s">
        <v>75</v>
      </c>
      <c r="B65" s="14">
        <v>3130</v>
      </c>
      <c r="C65" s="14">
        <v>430</v>
      </c>
      <c r="D65" s="32">
        <f t="shared" ref="D65:I65" si="15">SUM(D66:D67)</f>
        <v>0</v>
      </c>
      <c r="E65" s="32">
        <f t="shared" si="15"/>
        <v>0</v>
      </c>
      <c r="F65" s="32">
        <f t="shared" si="15"/>
        <v>0</v>
      </c>
      <c r="G65" s="32">
        <f t="shared" si="15"/>
        <v>0</v>
      </c>
      <c r="H65" s="32">
        <f t="shared" si="15"/>
        <v>0</v>
      </c>
      <c r="I65" s="32">
        <f t="shared" si="15"/>
        <v>0</v>
      </c>
      <c r="J65" s="38">
        <f t="shared" si="7"/>
        <v>0</v>
      </c>
      <c r="K65" s="2"/>
      <c r="L65" s="2"/>
    </row>
    <row r="66" spans="1:12" ht="12" customHeight="1" thickTop="1" thickBot="1" x14ac:dyDescent="0.3">
      <c r="A66" s="19" t="s">
        <v>76</v>
      </c>
      <c r="B66" s="196">
        <v>3131</v>
      </c>
      <c r="C66" s="196">
        <v>440</v>
      </c>
      <c r="D66" s="36">
        <v>0</v>
      </c>
      <c r="E66" s="37">
        <v>0</v>
      </c>
      <c r="F66" s="36">
        <v>0</v>
      </c>
      <c r="G66" s="36">
        <v>0</v>
      </c>
      <c r="H66" s="36">
        <v>0</v>
      </c>
      <c r="I66" s="36">
        <v>0</v>
      </c>
      <c r="J66" s="23">
        <f t="shared" si="7"/>
        <v>0</v>
      </c>
      <c r="K66" s="2"/>
      <c r="L66" s="2"/>
    </row>
    <row r="67" spans="1:12" ht="12" customHeight="1" thickTop="1" thickBot="1" x14ac:dyDescent="0.3">
      <c r="A67" s="19" t="s">
        <v>77</v>
      </c>
      <c r="B67" s="196">
        <v>3132</v>
      </c>
      <c r="C67" s="196">
        <v>450</v>
      </c>
      <c r="D67" s="36">
        <v>0</v>
      </c>
      <c r="E67" s="37">
        <v>0</v>
      </c>
      <c r="F67" s="36">
        <v>0</v>
      </c>
      <c r="G67" s="36">
        <v>0</v>
      </c>
      <c r="H67" s="36">
        <v>0</v>
      </c>
      <c r="I67" s="36">
        <v>0</v>
      </c>
      <c r="J67" s="23">
        <f t="shared" si="7"/>
        <v>0</v>
      </c>
      <c r="K67" s="2"/>
      <c r="L67" s="2"/>
    </row>
    <row r="68" spans="1:12" ht="12" customHeight="1" thickTop="1" thickBot="1" x14ac:dyDescent="0.3">
      <c r="A68" s="13" t="s">
        <v>78</v>
      </c>
      <c r="B68" s="14">
        <v>3140</v>
      </c>
      <c r="C68" s="14">
        <v>460</v>
      </c>
      <c r="D68" s="32">
        <f t="shared" ref="D68:I68" si="16">SUM(D69:D71)</f>
        <v>0</v>
      </c>
      <c r="E68" s="32">
        <f t="shared" si="16"/>
        <v>0</v>
      </c>
      <c r="F68" s="32">
        <f t="shared" si="16"/>
        <v>0</v>
      </c>
      <c r="G68" s="32">
        <f t="shared" si="16"/>
        <v>0</v>
      </c>
      <c r="H68" s="32">
        <f t="shared" si="16"/>
        <v>0</v>
      </c>
      <c r="I68" s="32">
        <f t="shared" si="16"/>
        <v>0</v>
      </c>
      <c r="J68" s="38">
        <f t="shared" si="7"/>
        <v>0</v>
      </c>
      <c r="K68" s="2"/>
      <c r="L68" s="2"/>
    </row>
    <row r="69" spans="1:12" ht="12" customHeight="1" thickTop="1" thickBot="1" x14ac:dyDescent="0.3">
      <c r="A69" s="39" t="s">
        <v>79</v>
      </c>
      <c r="B69" s="196">
        <v>3141</v>
      </c>
      <c r="C69" s="196">
        <v>470</v>
      </c>
      <c r="D69" s="36">
        <v>0</v>
      </c>
      <c r="E69" s="37">
        <v>0</v>
      </c>
      <c r="F69" s="36">
        <v>0</v>
      </c>
      <c r="G69" s="36">
        <v>0</v>
      </c>
      <c r="H69" s="36">
        <v>0</v>
      </c>
      <c r="I69" s="36">
        <v>0</v>
      </c>
      <c r="J69" s="23">
        <f t="shared" si="7"/>
        <v>0</v>
      </c>
      <c r="K69" s="2"/>
      <c r="L69" s="2"/>
    </row>
    <row r="70" spans="1:12" ht="12" customHeight="1" thickTop="1" thickBot="1" x14ac:dyDescent="0.3">
      <c r="A70" s="39" t="s">
        <v>80</v>
      </c>
      <c r="B70" s="196">
        <v>3142</v>
      </c>
      <c r="C70" s="196">
        <v>480</v>
      </c>
      <c r="D70" s="36">
        <v>0</v>
      </c>
      <c r="E70" s="37">
        <v>0</v>
      </c>
      <c r="F70" s="36">
        <v>0</v>
      </c>
      <c r="G70" s="36">
        <v>0</v>
      </c>
      <c r="H70" s="36">
        <v>0</v>
      </c>
      <c r="I70" s="36">
        <v>0</v>
      </c>
      <c r="J70" s="23">
        <f t="shared" si="7"/>
        <v>0</v>
      </c>
      <c r="K70" s="2"/>
      <c r="L70" s="2"/>
    </row>
    <row r="71" spans="1:12" ht="12" customHeight="1" thickTop="1" thickBot="1" x14ac:dyDescent="0.3">
      <c r="A71" s="39" t="s">
        <v>81</v>
      </c>
      <c r="B71" s="196">
        <v>3143</v>
      </c>
      <c r="C71" s="196">
        <v>490</v>
      </c>
      <c r="D71" s="36">
        <v>0</v>
      </c>
      <c r="E71" s="37">
        <v>0</v>
      </c>
      <c r="F71" s="36">
        <v>0</v>
      </c>
      <c r="G71" s="36">
        <v>0</v>
      </c>
      <c r="H71" s="36">
        <v>0</v>
      </c>
      <c r="I71" s="36">
        <v>0</v>
      </c>
      <c r="J71" s="23">
        <f t="shared" si="7"/>
        <v>0</v>
      </c>
      <c r="K71" s="2"/>
      <c r="L71" s="2"/>
    </row>
    <row r="72" spans="1:12" ht="12" customHeight="1" thickTop="1" thickBot="1" x14ac:dyDescent="0.3">
      <c r="A72" s="13" t="s">
        <v>82</v>
      </c>
      <c r="B72" s="14">
        <v>3150</v>
      </c>
      <c r="C72" s="14">
        <v>500</v>
      </c>
      <c r="D72" s="31">
        <v>0</v>
      </c>
      <c r="E72" s="32">
        <v>0</v>
      </c>
      <c r="F72" s="31">
        <v>0</v>
      </c>
      <c r="G72" s="31">
        <v>0</v>
      </c>
      <c r="H72" s="31">
        <v>0</v>
      </c>
      <c r="I72" s="31">
        <v>0</v>
      </c>
      <c r="J72" s="38">
        <f t="shared" si="7"/>
        <v>0</v>
      </c>
      <c r="K72" s="2"/>
      <c r="L72" s="2"/>
    </row>
    <row r="73" spans="1:12" ht="12" customHeight="1" thickTop="1" thickBot="1" x14ac:dyDescent="0.3">
      <c r="A73" s="13" t="s">
        <v>83</v>
      </c>
      <c r="B73" s="14">
        <v>3160</v>
      </c>
      <c r="C73" s="14">
        <v>510</v>
      </c>
      <c r="D73" s="31">
        <v>0</v>
      </c>
      <c r="E73" s="32">
        <v>0</v>
      </c>
      <c r="F73" s="31">
        <v>0</v>
      </c>
      <c r="G73" s="31">
        <v>0</v>
      </c>
      <c r="H73" s="31">
        <v>0</v>
      </c>
      <c r="I73" s="31">
        <v>0</v>
      </c>
      <c r="J73" s="38">
        <f t="shared" si="7"/>
        <v>0</v>
      </c>
      <c r="K73" s="2"/>
      <c r="L73" s="2"/>
    </row>
    <row r="74" spans="1:12" ht="12" customHeight="1" thickTop="1" thickBot="1" x14ac:dyDescent="0.3">
      <c r="A74" s="12" t="s">
        <v>84</v>
      </c>
      <c r="B74" s="9">
        <v>3200</v>
      </c>
      <c r="C74" s="9">
        <v>520</v>
      </c>
      <c r="D74" s="33">
        <f t="shared" ref="D74:I74" si="17">SUM(D75:D78)</f>
        <v>0</v>
      </c>
      <c r="E74" s="33">
        <f t="shared" si="17"/>
        <v>0</v>
      </c>
      <c r="F74" s="33">
        <f t="shared" si="17"/>
        <v>0</v>
      </c>
      <c r="G74" s="33">
        <f t="shared" si="17"/>
        <v>0</v>
      </c>
      <c r="H74" s="33">
        <f t="shared" si="17"/>
        <v>0</v>
      </c>
      <c r="I74" s="33">
        <f t="shared" si="17"/>
        <v>0</v>
      </c>
      <c r="J74" s="11">
        <f t="shared" si="7"/>
        <v>0</v>
      </c>
      <c r="K74" s="2"/>
      <c r="L74" s="2"/>
    </row>
    <row r="75" spans="1:12" ht="12" customHeight="1" thickTop="1" thickBot="1" x14ac:dyDescent="0.3">
      <c r="A75" s="24" t="s">
        <v>85</v>
      </c>
      <c r="B75" s="14">
        <v>3210</v>
      </c>
      <c r="C75" s="14">
        <v>530</v>
      </c>
      <c r="D75" s="40">
        <v>0</v>
      </c>
      <c r="E75" s="41">
        <v>0</v>
      </c>
      <c r="F75" s="40">
        <v>0</v>
      </c>
      <c r="G75" s="40">
        <v>0</v>
      </c>
      <c r="H75" s="40">
        <v>0</v>
      </c>
      <c r="I75" s="40">
        <v>0</v>
      </c>
      <c r="J75" s="38">
        <f t="shared" si="7"/>
        <v>0</v>
      </c>
      <c r="K75" s="2"/>
      <c r="L75" s="2"/>
    </row>
    <row r="76" spans="1:12" ht="12" customHeight="1" thickTop="1" thickBot="1" x14ac:dyDescent="0.3">
      <c r="A76" s="24" t="s">
        <v>86</v>
      </c>
      <c r="B76" s="14">
        <v>3220</v>
      </c>
      <c r="C76" s="14">
        <v>540</v>
      </c>
      <c r="D76" s="40">
        <v>0</v>
      </c>
      <c r="E76" s="41">
        <v>0</v>
      </c>
      <c r="F76" s="40">
        <v>0</v>
      </c>
      <c r="G76" s="40">
        <v>0</v>
      </c>
      <c r="H76" s="40">
        <v>0</v>
      </c>
      <c r="I76" s="40">
        <v>0</v>
      </c>
      <c r="J76" s="38">
        <f t="shared" si="7"/>
        <v>0</v>
      </c>
      <c r="K76" s="2"/>
      <c r="L76" s="2"/>
    </row>
    <row r="77" spans="1:12" ht="12" customHeight="1" thickTop="1" thickBot="1" x14ac:dyDescent="0.3">
      <c r="A77" s="13" t="s">
        <v>87</v>
      </c>
      <c r="B77" s="14">
        <v>3230</v>
      </c>
      <c r="C77" s="14">
        <v>550</v>
      </c>
      <c r="D77" s="40">
        <v>0</v>
      </c>
      <c r="E77" s="41">
        <v>0</v>
      </c>
      <c r="F77" s="40">
        <v>0</v>
      </c>
      <c r="G77" s="40">
        <v>0</v>
      </c>
      <c r="H77" s="40">
        <v>0</v>
      </c>
      <c r="I77" s="40">
        <v>0</v>
      </c>
      <c r="J77" s="38">
        <f t="shared" si="7"/>
        <v>0</v>
      </c>
      <c r="K77" s="2"/>
      <c r="L77" s="2"/>
    </row>
    <row r="78" spans="1:12" ht="12" customHeight="1" thickTop="1" thickBot="1" x14ac:dyDescent="0.3">
      <c r="A78" s="24" t="s">
        <v>88</v>
      </c>
      <c r="B78" s="14">
        <v>3240</v>
      </c>
      <c r="C78" s="14">
        <v>560</v>
      </c>
      <c r="D78" s="31">
        <v>0</v>
      </c>
      <c r="E78" s="32">
        <v>0</v>
      </c>
      <c r="F78" s="31">
        <v>0</v>
      </c>
      <c r="G78" s="31">
        <v>0</v>
      </c>
      <c r="H78" s="31">
        <v>0</v>
      </c>
      <c r="I78" s="31">
        <v>0</v>
      </c>
      <c r="J78" s="38">
        <f t="shared" si="7"/>
        <v>0</v>
      </c>
      <c r="K78" s="2"/>
      <c r="L78" s="2"/>
    </row>
    <row r="79" spans="1:12" ht="12" customHeight="1" thickTop="1" thickBot="1" x14ac:dyDescent="0.3">
      <c r="A79" s="9" t="s">
        <v>89</v>
      </c>
      <c r="B79" s="9">
        <v>4100</v>
      </c>
      <c r="C79" s="9">
        <v>570</v>
      </c>
      <c r="D79" s="41">
        <f t="shared" ref="D79:I79" si="18">SUM(D80)</f>
        <v>0</v>
      </c>
      <c r="E79" s="41">
        <f t="shared" si="18"/>
        <v>0</v>
      </c>
      <c r="F79" s="41">
        <f t="shared" si="18"/>
        <v>0</v>
      </c>
      <c r="G79" s="41">
        <f t="shared" si="18"/>
        <v>0</v>
      </c>
      <c r="H79" s="41">
        <f t="shared" si="18"/>
        <v>0</v>
      </c>
      <c r="I79" s="41">
        <f t="shared" si="18"/>
        <v>0</v>
      </c>
      <c r="J79" s="11">
        <f t="shared" si="7"/>
        <v>0</v>
      </c>
      <c r="K79" s="2"/>
      <c r="L79" s="2"/>
    </row>
    <row r="80" spans="1:12" ht="12" customHeight="1" thickTop="1" thickBot="1" x14ac:dyDescent="0.3">
      <c r="A80" s="13" t="s">
        <v>90</v>
      </c>
      <c r="B80" s="14">
        <v>4110</v>
      </c>
      <c r="C80" s="14">
        <v>580</v>
      </c>
      <c r="D80" s="32">
        <f t="shared" ref="D80:I80" si="19">SUM(D81:D83)</f>
        <v>0</v>
      </c>
      <c r="E80" s="32">
        <f t="shared" si="19"/>
        <v>0</v>
      </c>
      <c r="F80" s="32">
        <f t="shared" si="19"/>
        <v>0</v>
      </c>
      <c r="G80" s="32">
        <f t="shared" si="19"/>
        <v>0</v>
      </c>
      <c r="H80" s="32">
        <f t="shared" si="19"/>
        <v>0</v>
      </c>
      <c r="I80" s="32">
        <f t="shared" si="19"/>
        <v>0</v>
      </c>
      <c r="J80" s="38">
        <f t="shared" si="7"/>
        <v>0</v>
      </c>
      <c r="K80" s="2"/>
      <c r="L80" s="2"/>
    </row>
    <row r="81" spans="1:12" ht="12" customHeight="1" thickTop="1" thickBot="1" x14ac:dyDescent="0.3">
      <c r="A81" s="19" t="s">
        <v>91</v>
      </c>
      <c r="B81" s="196">
        <v>4111</v>
      </c>
      <c r="C81" s="196">
        <v>590</v>
      </c>
      <c r="D81" s="31">
        <v>0</v>
      </c>
      <c r="E81" s="32">
        <v>0</v>
      </c>
      <c r="F81" s="31">
        <v>0</v>
      </c>
      <c r="G81" s="31">
        <v>0</v>
      </c>
      <c r="H81" s="31">
        <v>0</v>
      </c>
      <c r="I81" s="31">
        <v>0</v>
      </c>
      <c r="J81" s="23">
        <f t="shared" si="7"/>
        <v>0</v>
      </c>
      <c r="K81" s="2"/>
      <c r="L81" s="2"/>
    </row>
    <row r="82" spans="1:12" ht="12" customHeight="1" thickTop="1" thickBot="1" x14ac:dyDescent="0.3">
      <c r="A82" s="19" t="s">
        <v>92</v>
      </c>
      <c r="B82" s="196">
        <v>4112</v>
      </c>
      <c r="C82" s="196">
        <v>600</v>
      </c>
      <c r="D82" s="31">
        <v>0</v>
      </c>
      <c r="E82" s="32">
        <v>0</v>
      </c>
      <c r="F82" s="31">
        <v>0</v>
      </c>
      <c r="G82" s="31">
        <v>0</v>
      </c>
      <c r="H82" s="31">
        <v>0</v>
      </c>
      <c r="I82" s="31">
        <v>0</v>
      </c>
      <c r="J82" s="23">
        <f t="shared" si="7"/>
        <v>0</v>
      </c>
      <c r="K82" s="2"/>
      <c r="L82" s="2"/>
    </row>
    <row r="83" spans="1:12" ht="12" customHeight="1" thickTop="1" thickBot="1" x14ac:dyDescent="0.3">
      <c r="A83" s="42" t="s">
        <v>93</v>
      </c>
      <c r="B83" s="196">
        <v>4113</v>
      </c>
      <c r="C83" s="196">
        <v>610</v>
      </c>
      <c r="D83" s="36">
        <v>0</v>
      </c>
      <c r="E83" s="37">
        <v>0</v>
      </c>
      <c r="F83" s="36">
        <v>0</v>
      </c>
      <c r="G83" s="36">
        <v>0</v>
      </c>
      <c r="H83" s="36">
        <v>0</v>
      </c>
      <c r="I83" s="36">
        <v>0</v>
      </c>
      <c r="J83" s="23">
        <f t="shared" si="7"/>
        <v>0</v>
      </c>
      <c r="K83" s="2"/>
      <c r="L83" s="2"/>
    </row>
    <row r="84" spans="1:12" ht="12" customHeight="1" thickTop="1" thickBot="1" x14ac:dyDescent="0.3">
      <c r="A84" s="9" t="s">
        <v>94</v>
      </c>
      <c r="B84" s="9">
        <v>4200</v>
      </c>
      <c r="C84" s="9">
        <v>620</v>
      </c>
      <c r="D84" s="33">
        <f t="shared" ref="D84:I84" si="20">D85</f>
        <v>0</v>
      </c>
      <c r="E84" s="33">
        <f t="shared" si="20"/>
        <v>0</v>
      </c>
      <c r="F84" s="33">
        <f t="shared" si="20"/>
        <v>0</v>
      </c>
      <c r="G84" s="33">
        <f t="shared" si="20"/>
        <v>0</v>
      </c>
      <c r="H84" s="33">
        <f t="shared" si="20"/>
        <v>0</v>
      </c>
      <c r="I84" s="33">
        <f t="shared" si="20"/>
        <v>0</v>
      </c>
      <c r="J84" s="11">
        <f t="shared" si="7"/>
        <v>0</v>
      </c>
      <c r="K84" s="2"/>
      <c r="L84" s="2"/>
    </row>
    <row r="85" spans="1:12" ht="12" customHeight="1" thickTop="1" thickBot="1" x14ac:dyDescent="0.3">
      <c r="A85" s="13" t="s">
        <v>95</v>
      </c>
      <c r="B85" s="14">
        <v>4210</v>
      </c>
      <c r="C85" s="14">
        <v>630</v>
      </c>
      <c r="D85" s="31">
        <v>0</v>
      </c>
      <c r="E85" s="32">
        <v>0</v>
      </c>
      <c r="F85" s="31">
        <v>0</v>
      </c>
      <c r="G85" s="31">
        <v>0</v>
      </c>
      <c r="H85" s="31">
        <v>0</v>
      </c>
      <c r="I85" s="31">
        <v>0</v>
      </c>
      <c r="J85" s="38">
        <f t="shared" si="7"/>
        <v>0</v>
      </c>
      <c r="K85" s="2"/>
      <c r="L85" s="2"/>
    </row>
    <row r="86" spans="1:12" ht="12" customHeight="1" thickTop="1" thickBot="1" x14ac:dyDescent="0.3">
      <c r="A86" s="19" t="s">
        <v>96</v>
      </c>
      <c r="B86" s="196">
        <v>5000</v>
      </c>
      <c r="C86" s="196">
        <v>640</v>
      </c>
      <c r="D86" s="36" t="s">
        <v>97</v>
      </c>
      <c r="E86" s="36">
        <v>0</v>
      </c>
      <c r="F86" s="43" t="s">
        <v>97</v>
      </c>
      <c r="G86" s="43" t="s">
        <v>97</v>
      </c>
      <c r="H86" s="43" t="s">
        <v>97</v>
      </c>
      <c r="I86" s="43" t="s">
        <v>97</v>
      </c>
      <c r="J86" s="23" t="s">
        <v>97</v>
      </c>
      <c r="K86" s="2"/>
      <c r="L86" s="2"/>
    </row>
    <row r="87" spans="1:12" ht="24" hidden="1" customHeight="1" thickTop="1" thickBot="1" x14ac:dyDescent="0.3">
      <c r="A87" s="19" t="s">
        <v>98</v>
      </c>
      <c r="B87" s="196">
        <v>9000</v>
      </c>
      <c r="C87" s="196">
        <v>650</v>
      </c>
      <c r="D87" s="36">
        <v>0</v>
      </c>
      <c r="E87" s="37">
        <v>0</v>
      </c>
      <c r="F87" s="36">
        <v>0</v>
      </c>
      <c r="G87" s="36">
        <v>0</v>
      </c>
      <c r="H87" s="36">
        <v>0</v>
      </c>
      <c r="I87" s="36">
        <v>0</v>
      </c>
      <c r="J87" s="23">
        <f t="shared" ref="J87" si="21">F87+G87-H87</f>
        <v>0</v>
      </c>
      <c r="K87" s="2"/>
      <c r="L87" s="2"/>
    </row>
    <row r="88" spans="1:12" ht="15.75" hidden="1" customHeight="1" thickTop="1" x14ac:dyDescent="0.25">
      <c r="A88" s="44"/>
      <c r="B88" s="45"/>
      <c r="C88" s="45">
        <v>650</v>
      </c>
      <c r="D88" s="46"/>
      <c r="E88" s="47"/>
      <c r="F88" s="46"/>
      <c r="G88" s="46"/>
      <c r="H88" s="46"/>
      <c r="I88" s="46"/>
      <c r="J88" s="48"/>
      <c r="K88" s="2"/>
      <c r="L88" s="2"/>
    </row>
    <row r="89" spans="1:12" ht="15" hidden="1" customHeight="1" x14ac:dyDescent="0.25">
      <c r="A89" s="49"/>
      <c r="B89" s="50"/>
      <c r="C89" s="50"/>
      <c r="D89" s="51"/>
      <c r="E89" s="52"/>
      <c r="F89" s="51"/>
      <c r="G89" s="51"/>
      <c r="H89" s="51"/>
      <c r="I89" s="51"/>
      <c r="J89" s="53"/>
      <c r="K89" s="2"/>
      <c r="L89" s="2"/>
    </row>
    <row r="90" spans="1:12" ht="15" hidden="1" customHeight="1" x14ac:dyDescent="0.25">
      <c r="A90" s="49"/>
      <c r="B90" s="50"/>
      <c r="C90" s="50"/>
      <c r="D90" s="51"/>
      <c r="E90" s="52"/>
      <c r="F90" s="51"/>
      <c r="G90" s="51"/>
      <c r="H90" s="51"/>
      <c r="I90" s="51"/>
      <c r="J90" s="53"/>
      <c r="K90" s="2"/>
      <c r="L90" s="2"/>
    </row>
    <row r="91" spans="1:12" ht="15" hidden="1" customHeight="1" x14ac:dyDescent="0.25">
      <c r="A91" s="54"/>
      <c r="B91" s="50"/>
      <c r="C91" s="50"/>
      <c r="D91" s="51"/>
      <c r="E91" s="55"/>
      <c r="F91" s="51"/>
      <c r="G91" s="51"/>
      <c r="H91" s="51"/>
      <c r="I91" s="51"/>
      <c r="J91" s="53"/>
      <c r="K91" s="2"/>
      <c r="L91" s="2"/>
    </row>
    <row r="92" spans="1:12" ht="15" hidden="1" customHeight="1" x14ac:dyDescent="0.25">
      <c r="A92" s="56"/>
      <c r="B92" s="57"/>
      <c r="C92" s="57"/>
      <c r="D92" s="58"/>
      <c r="E92" s="59"/>
      <c r="F92" s="58"/>
      <c r="G92" s="58"/>
      <c r="H92" s="58"/>
      <c r="I92" s="58"/>
      <c r="J92" s="60"/>
      <c r="K92" s="2"/>
      <c r="L92" s="2"/>
    </row>
    <row r="93" spans="1:12" ht="15" hidden="1" customHeight="1" x14ac:dyDescent="0.25">
      <c r="A93" s="49"/>
      <c r="B93" s="50"/>
      <c r="C93" s="50"/>
      <c r="D93" s="51"/>
      <c r="E93" s="52"/>
      <c r="F93" s="51"/>
      <c r="G93" s="51"/>
      <c r="H93" s="51"/>
      <c r="I93" s="51"/>
      <c r="J93" s="53"/>
      <c r="K93" s="2"/>
      <c r="L93" s="2"/>
    </row>
    <row r="94" spans="1:12" ht="15" hidden="1" customHeight="1" x14ac:dyDescent="0.25">
      <c r="A94" s="49"/>
      <c r="B94" s="50"/>
      <c r="C94" s="50"/>
      <c r="D94" s="51"/>
      <c r="E94" s="52"/>
      <c r="F94" s="51"/>
      <c r="G94" s="51"/>
      <c r="H94" s="51"/>
      <c r="I94" s="51"/>
      <c r="J94" s="53"/>
      <c r="K94" s="2"/>
      <c r="L94" s="2"/>
    </row>
    <row r="95" spans="1:12" ht="15" hidden="1" customHeight="1" x14ac:dyDescent="0.25">
      <c r="A95" s="49"/>
      <c r="B95" s="50"/>
      <c r="C95" s="50"/>
      <c r="D95" s="51"/>
      <c r="E95" s="52"/>
      <c r="F95" s="51"/>
      <c r="G95" s="51"/>
      <c r="H95" s="51"/>
      <c r="I95" s="51"/>
      <c r="J95" s="53"/>
      <c r="K95" s="2"/>
      <c r="L95" s="2"/>
    </row>
    <row r="96" spans="1:12" ht="15" hidden="1" customHeight="1" x14ac:dyDescent="0.25">
      <c r="A96" s="61"/>
      <c r="B96" s="62"/>
      <c r="C96" s="62"/>
      <c r="D96" s="63"/>
      <c r="E96" s="64"/>
      <c r="F96" s="63"/>
      <c r="G96" s="63"/>
      <c r="H96" s="63"/>
      <c r="I96" s="63"/>
      <c r="J96" s="60"/>
      <c r="K96" s="2"/>
      <c r="L96" s="2"/>
    </row>
    <row r="97" spans="1:12" ht="15" hidden="1" customHeight="1" x14ac:dyDescent="0.25">
      <c r="A97" s="56"/>
      <c r="B97" s="57"/>
      <c r="C97" s="57"/>
      <c r="D97" s="65"/>
      <c r="E97" s="66"/>
      <c r="F97" s="65"/>
      <c r="G97" s="65"/>
      <c r="H97" s="65"/>
      <c r="I97" s="65"/>
      <c r="J97" s="67"/>
      <c r="K97" s="2"/>
      <c r="L97" s="2"/>
    </row>
    <row r="98" spans="1:12" ht="21" hidden="1" customHeight="1" thickTop="1" x14ac:dyDescent="0.25">
      <c r="A98" s="56"/>
      <c r="B98" s="57"/>
      <c r="C98" s="57"/>
      <c r="D98" s="65"/>
      <c r="E98" s="66"/>
      <c r="F98" s="65"/>
      <c r="G98" s="65"/>
      <c r="H98" s="65"/>
      <c r="I98" s="65"/>
      <c r="J98" s="67"/>
      <c r="K98" s="2"/>
      <c r="L98" s="2"/>
    </row>
    <row r="99" spans="1:12" ht="20.25" hidden="1" customHeight="1" x14ac:dyDescent="0.25">
      <c r="A99" s="68"/>
      <c r="B99" s="69"/>
      <c r="C99" s="50"/>
      <c r="D99" s="52"/>
      <c r="E99" s="70"/>
      <c r="F99" s="71"/>
      <c r="G99" s="71"/>
      <c r="H99" s="71"/>
      <c r="I99" s="71"/>
      <c r="J99" s="72"/>
      <c r="K99" s="2"/>
      <c r="L99" s="2"/>
    </row>
    <row r="100" spans="1:12" ht="12.75" customHeight="1" thickTop="1" x14ac:dyDescent="0.25">
      <c r="A100" s="4" t="s">
        <v>99</v>
      </c>
      <c r="D100" s="73"/>
      <c r="E100" s="73"/>
    </row>
    <row r="101" spans="1:12" x14ac:dyDescent="0.25">
      <c r="A101" s="74" t="s">
        <v>112</v>
      </c>
      <c r="B101" s="1"/>
      <c r="C101" s="74"/>
      <c r="D101" s="223"/>
      <c r="E101" s="223"/>
      <c r="F101" s="74"/>
      <c r="G101" s="224" t="s">
        <v>103</v>
      </c>
      <c r="H101" s="224"/>
      <c r="I101" s="224"/>
      <c r="J101" s="1"/>
      <c r="K101" s="1"/>
      <c r="L101" s="1"/>
    </row>
    <row r="102" spans="1:12" x14ac:dyDescent="0.25">
      <c r="A102" s="1"/>
      <c r="B102" s="74"/>
      <c r="C102" s="74"/>
      <c r="D102" s="225" t="s">
        <v>100</v>
      </c>
      <c r="E102" s="225"/>
      <c r="F102" s="74"/>
      <c r="G102" s="226" t="s">
        <v>101</v>
      </c>
      <c r="H102" s="226"/>
      <c r="I102" s="1"/>
      <c r="J102" s="1"/>
      <c r="K102" s="1"/>
      <c r="L102" s="1"/>
    </row>
    <row r="103" spans="1:12" x14ac:dyDescent="0.25">
      <c r="A103" s="74" t="s">
        <v>102</v>
      </c>
      <c r="B103" s="1"/>
      <c r="C103" s="74"/>
      <c r="D103" s="227"/>
      <c r="E103" s="227"/>
      <c r="F103" s="74"/>
      <c r="G103" s="224" t="s">
        <v>104</v>
      </c>
      <c r="H103" s="224"/>
      <c r="I103" s="224"/>
      <c r="J103" s="1"/>
      <c r="K103" s="1"/>
      <c r="L103" s="1"/>
    </row>
    <row r="104" spans="1:12" x14ac:dyDescent="0.25">
      <c r="A104" s="75"/>
      <c r="B104" s="1"/>
      <c r="C104" s="74"/>
      <c r="D104" s="225" t="s">
        <v>100</v>
      </c>
      <c r="E104" s="225"/>
      <c r="F104" s="1"/>
      <c r="G104" s="226" t="s">
        <v>101</v>
      </c>
      <c r="H104" s="226"/>
      <c r="I104" s="76"/>
      <c r="J104" s="1"/>
      <c r="K104" s="1"/>
      <c r="L104" s="1"/>
    </row>
  </sheetData>
  <mergeCells count="34">
    <mergeCell ref="D104:E104"/>
    <mergeCell ref="G104:H104"/>
    <mergeCell ref="H19:H21"/>
    <mergeCell ref="I19:I21"/>
    <mergeCell ref="D101:E101"/>
    <mergeCell ref="G101:I101"/>
    <mergeCell ref="D102:E102"/>
    <mergeCell ref="G102:H102"/>
    <mergeCell ref="D103:E103"/>
    <mergeCell ref="G103:I103"/>
    <mergeCell ref="A15:C15"/>
    <mergeCell ref="E15:J15"/>
    <mergeCell ref="A18:L18"/>
    <mergeCell ref="A19:A21"/>
    <mergeCell ref="B19:B21"/>
    <mergeCell ref="C19:C21"/>
    <mergeCell ref="D19:D21"/>
    <mergeCell ref="E19:E21"/>
    <mergeCell ref="F19:F21"/>
    <mergeCell ref="G19:G21"/>
    <mergeCell ref="J19:J21"/>
    <mergeCell ref="A14:C14"/>
    <mergeCell ref="E14:J14"/>
    <mergeCell ref="G1:J3"/>
    <mergeCell ref="A4:J4"/>
    <mergeCell ref="A5:J5"/>
    <mergeCell ref="A6:J6"/>
    <mergeCell ref="B9:G9"/>
    <mergeCell ref="B10:G10"/>
    <mergeCell ref="B11:G11"/>
    <mergeCell ref="A12:C12"/>
    <mergeCell ref="E12:H12"/>
    <mergeCell ref="A13:C13"/>
    <mergeCell ref="E13:J13"/>
  </mergeCells>
  <pageMargins left="0.11811023622047245" right="0" top="0" bottom="0" header="0" footer="0"/>
  <pageSetup paperSize="9" scale="46" orientation="landscape" verticalDpi="300" r:id="rId1"/>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4"/>
  <sheetViews>
    <sheetView zoomScaleNormal="100" zoomScaleSheetLayoutView="110" workbookViewId="0">
      <selection activeCell="A15" sqref="A15:XFD15"/>
    </sheetView>
  </sheetViews>
  <sheetFormatPr defaultRowHeight="15" x14ac:dyDescent="0.25"/>
  <cols>
    <col min="1" max="1" width="57.85546875" customWidth="1"/>
    <col min="4" max="4" width="14.42578125" customWidth="1"/>
    <col min="7" max="7" width="15" customWidth="1"/>
    <col min="8" max="8" width="16.42578125" customWidth="1"/>
    <col min="9" max="9" width="0.5703125" hidden="1" customWidth="1"/>
    <col min="10" max="10" width="13.42578125" customWidth="1"/>
    <col min="11" max="11" width="20.85546875" customWidth="1"/>
    <col min="12" max="12" width="2.7109375" customWidth="1"/>
  </cols>
  <sheetData>
    <row r="1" spans="1:12" ht="15" customHeight="1" x14ac:dyDescent="0.25">
      <c r="A1" s="1"/>
      <c r="B1" s="1"/>
      <c r="C1" s="1"/>
      <c r="D1" s="1"/>
      <c r="E1" s="1"/>
      <c r="F1" s="1"/>
      <c r="G1" s="210" t="s">
        <v>0</v>
      </c>
      <c r="H1" s="210"/>
      <c r="I1" s="210"/>
      <c r="J1" s="210"/>
      <c r="K1" s="78"/>
      <c r="L1" s="1"/>
    </row>
    <row r="2" spans="1:12" x14ac:dyDescent="0.25">
      <c r="A2" s="1"/>
      <c r="B2" s="1"/>
      <c r="C2" s="1"/>
      <c r="D2" s="1"/>
      <c r="E2" s="1"/>
      <c r="F2" s="1"/>
      <c r="G2" s="210"/>
      <c r="H2" s="210"/>
      <c r="I2" s="210"/>
      <c r="J2" s="210"/>
      <c r="K2" s="78"/>
      <c r="L2" s="1"/>
    </row>
    <row r="3" spans="1:12" x14ac:dyDescent="0.25">
      <c r="A3" s="1"/>
      <c r="B3" s="1"/>
      <c r="C3" s="1"/>
      <c r="D3" s="1"/>
      <c r="E3" s="1"/>
      <c r="F3" s="1"/>
      <c r="G3" s="210"/>
      <c r="H3" s="210"/>
      <c r="I3" s="210"/>
      <c r="J3" s="210"/>
      <c r="K3" s="78"/>
      <c r="L3" s="1"/>
    </row>
    <row r="4" spans="1:12" x14ac:dyDescent="0.25">
      <c r="A4" s="211" t="s">
        <v>1</v>
      </c>
      <c r="B4" s="211"/>
      <c r="C4" s="211"/>
      <c r="D4" s="211"/>
      <c r="E4" s="211"/>
      <c r="F4" s="211"/>
      <c r="G4" s="211"/>
      <c r="H4" s="211"/>
      <c r="I4" s="211"/>
      <c r="J4" s="211"/>
      <c r="K4" s="79"/>
      <c r="L4" s="79"/>
    </row>
    <row r="5" spans="1:12" x14ac:dyDescent="0.25">
      <c r="A5" s="212" t="s">
        <v>109</v>
      </c>
      <c r="B5" s="212"/>
      <c r="C5" s="212"/>
      <c r="D5" s="212"/>
      <c r="E5" s="212"/>
      <c r="F5" s="212"/>
      <c r="G5" s="212"/>
      <c r="H5" s="212"/>
      <c r="I5" s="212"/>
      <c r="J5" s="212"/>
      <c r="K5" s="79"/>
      <c r="L5" s="79"/>
    </row>
    <row r="6" spans="1:12" x14ac:dyDescent="0.25">
      <c r="A6" s="212" t="s">
        <v>117</v>
      </c>
      <c r="B6" s="212"/>
      <c r="C6" s="212"/>
      <c r="D6" s="212"/>
      <c r="E6" s="212"/>
      <c r="F6" s="212"/>
      <c r="G6" s="212"/>
      <c r="H6" s="212"/>
      <c r="I6" s="212"/>
      <c r="J6" s="212"/>
      <c r="K6" s="1"/>
      <c r="L6" s="1"/>
    </row>
    <row r="7" spans="1:12" x14ac:dyDescent="0.25">
      <c r="A7" s="2"/>
      <c r="B7" s="2"/>
      <c r="C7" s="2"/>
      <c r="D7" s="2"/>
      <c r="E7" s="2"/>
      <c r="F7" s="2"/>
      <c r="G7" s="2"/>
      <c r="H7" s="2"/>
      <c r="I7" s="2"/>
      <c r="J7" s="80" t="s">
        <v>2</v>
      </c>
      <c r="K7" s="2"/>
      <c r="L7" s="2"/>
    </row>
    <row r="8" spans="1:12" x14ac:dyDescent="0.25">
      <c r="A8" s="2"/>
      <c r="B8" s="2"/>
      <c r="C8" s="2"/>
      <c r="D8" s="2"/>
      <c r="E8" s="2"/>
      <c r="F8" s="2"/>
      <c r="G8" s="2"/>
      <c r="H8" s="2"/>
      <c r="I8" s="2"/>
      <c r="J8" s="3"/>
      <c r="K8" s="2"/>
      <c r="L8" s="2"/>
    </row>
    <row r="9" spans="1:12" ht="15" customHeight="1" x14ac:dyDescent="0.25">
      <c r="A9" s="81" t="s">
        <v>3</v>
      </c>
      <c r="B9" s="213" t="s">
        <v>116</v>
      </c>
      <c r="C9" s="213"/>
      <c r="D9" s="213"/>
      <c r="E9" s="213"/>
      <c r="F9" s="213"/>
      <c r="G9" s="213"/>
      <c r="H9" s="4" t="s">
        <v>4</v>
      </c>
      <c r="I9" s="2"/>
      <c r="J9" s="5">
        <v>25675242</v>
      </c>
      <c r="K9" s="82"/>
      <c r="L9" s="83"/>
    </row>
    <row r="10" spans="1:12" ht="15" customHeight="1" x14ac:dyDescent="0.25">
      <c r="A10" s="84" t="s">
        <v>5</v>
      </c>
      <c r="B10" s="214" t="s">
        <v>113</v>
      </c>
      <c r="C10" s="214"/>
      <c r="D10" s="214"/>
      <c r="E10" s="214"/>
      <c r="F10" s="214"/>
      <c r="G10" s="214"/>
      <c r="H10" s="2" t="s">
        <v>6</v>
      </c>
      <c r="I10" s="2"/>
      <c r="J10" s="6">
        <v>561010000</v>
      </c>
      <c r="K10" s="82"/>
      <c r="L10" s="84"/>
    </row>
    <row r="11" spans="1:12" ht="15" customHeight="1" x14ac:dyDescent="0.25">
      <c r="A11" s="85" t="s">
        <v>7</v>
      </c>
      <c r="B11" s="215" t="s">
        <v>114</v>
      </c>
      <c r="C11" s="215"/>
      <c r="D11" s="215"/>
      <c r="E11" s="215"/>
      <c r="F11" s="215"/>
      <c r="G11" s="215"/>
      <c r="H11" s="2" t="s">
        <v>8</v>
      </c>
      <c r="I11" s="2"/>
      <c r="J11" s="6">
        <v>420</v>
      </c>
      <c r="K11" s="82"/>
      <c r="L11" s="84"/>
    </row>
    <row r="12" spans="1:12" ht="15" customHeight="1" x14ac:dyDescent="0.25">
      <c r="A12" s="208" t="s">
        <v>106</v>
      </c>
      <c r="B12" s="208"/>
      <c r="C12" s="208"/>
      <c r="D12" s="86" t="s">
        <v>105</v>
      </c>
      <c r="E12" s="216" t="s">
        <v>115</v>
      </c>
      <c r="F12" s="216"/>
      <c r="G12" s="216"/>
      <c r="H12" s="216"/>
      <c r="I12" s="2"/>
      <c r="J12" s="2"/>
      <c r="K12" s="7"/>
      <c r="L12" s="83"/>
    </row>
    <row r="13" spans="1:12" ht="15" customHeight="1" x14ac:dyDescent="0.25">
      <c r="A13" s="208" t="s">
        <v>9</v>
      </c>
      <c r="B13" s="208"/>
      <c r="C13" s="208"/>
      <c r="D13" s="87"/>
      <c r="E13" s="217" t="str">
        <f>IF(D13&gt;0,VLOOKUP(D13,[1]ДовидникКПК!LN$1:LO$65536,2,FALSE),"")</f>
        <v/>
      </c>
      <c r="F13" s="217"/>
      <c r="G13" s="217"/>
      <c r="H13" s="217"/>
      <c r="I13" s="217"/>
      <c r="J13" s="217"/>
      <c r="K13" s="82"/>
      <c r="L13" s="83"/>
    </row>
    <row r="14" spans="1:12" ht="15" customHeight="1" x14ac:dyDescent="0.25">
      <c r="A14" s="208" t="s">
        <v>10</v>
      </c>
      <c r="B14" s="208"/>
      <c r="C14" s="208"/>
      <c r="D14" s="88" t="s">
        <v>111</v>
      </c>
      <c r="E14" s="209"/>
      <c r="F14" s="209"/>
      <c r="G14" s="209"/>
      <c r="H14" s="209"/>
      <c r="I14" s="209"/>
      <c r="J14" s="209"/>
      <c r="K14" s="82"/>
      <c r="L14" s="83"/>
    </row>
    <row r="15" spans="1:12" ht="32.25" customHeight="1" x14ac:dyDescent="0.25">
      <c r="A15" s="208" t="s">
        <v>11</v>
      </c>
      <c r="B15" s="208"/>
      <c r="C15" s="208"/>
      <c r="D15" s="89" t="s">
        <v>107</v>
      </c>
      <c r="E15" s="218" t="s">
        <v>110</v>
      </c>
      <c r="F15" s="218"/>
      <c r="G15" s="218"/>
      <c r="H15" s="218"/>
      <c r="I15" s="218"/>
      <c r="J15" s="218"/>
      <c r="K15" s="82"/>
      <c r="L15" s="83"/>
    </row>
    <row r="16" spans="1:12" ht="11.25" customHeight="1" x14ac:dyDescent="0.25">
      <c r="A16" s="90" t="s">
        <v>108</v>
      </c>
      <c r="B16" s="2"/>
      <c r="C16" s="2"/>
      <c r="D16" s="2"/>
      <c r="E16" s="2"/>
      <c r="F16" s="2"/>
      <c r="G16" s="2"/>
      <c r="H16" s="2"/>
      <c r="I16" s="2"/>
      <c r="J16" s="2"/>
      <c r="K16" s="2"/>
      <c r="L16" s="2"/>
    </row>
    <row r="17" spans="1:12" ht="14.25" customHeight="1" thickBot="1" x14ac:dyDescent="0.3">
      <c r="A17" s="90" t="s">
        <v>12</v>
      </c>
      <c r="B17" s="2"/>
      <c r="C17" s="2"/>
      <c r="D17" s="2"/>
      <c r="E17" s="2"/>
      <c r="F17" s="2"/>
      <c r="G17" s="2"/>
      <c r="H17" s="2"/>
      <c r="I17" s="2"/>
      <c r="J17" s="2"/>
      <c r="K17" s="2"/>
      <c r="L17" s="2"/>
    </row>
    <row r="18" spans="1:12" ht="15.75" hidden="1" customHeight="1" thickBot="1" x14ac:dyDescent="0.3">
      <c r="A18" s="219"/>
      <c r="B18" s="219"/>
      <c r="C18" s="219"/>
      <c r="D18" s="219"/>
      <c r="E18" s="219"/>
      <c r="F18" s="219"/>
      <c r="G18" s="219"/>
      <c r="H18" s="219"/>
      <c r="I18" s="219"/>
      <c r="J18" s="219"/>
      <c r="K18" s="219"/>
      <c r="L18" s="219"/>
    </row>
    <row r="19" spans="1:12" ht="16.5" customHeight="1" thickTop="1" thickBot="1" x14ac:dyDescent="0.3">
      <c r="A19" s="220" t="s">
        <v>13</v>
      </c>
      <c r="B19" s="221" t="s">
        <v>14</v>
      </c>
      <c r="C19" s="220" t="s">
        <v>15</v>
      </c>
      <c r="D19" s="221" t="s">
        <v>16</v>
      </c>
      <c r="E19" s="221" t="s">
        <v>17</v>
      </c>
      <c r="F19" s="222" t="s">
        <v>18</v>
      </c>
      <c r="G19" s="222" t="s">
        <v>19</v>
      </c>
      <c r="H19" s="222" t="s">
        <v>20</v>
      </c>
      <c r="I19" s="222" t="s">
        <v>21</v>
      </c>
      <c r="J19" s="221" t="s">
        <v>22</v>
      </c>
      <c r="K19" s="2"/>
      <c r="L19" s="2"/>
    </row>
    <row r="20" spans="1:12" ht="16.5" thickTop="1" thickBot="1" x14ac:dyDescent="0.3">
      <c r="A20" s="220"/>
      <c r="B20" s="221"/>
      <c r="C20" s="220"/>
      <c r="D20" s="221"/>
      <c r="E20" s="221"/>
      <c r="F20" s="222"/>
      <c r="G20" s="222"/>
      <c r="H20" s="222"/>
      <c r="I20" s="222"/>
      <c r="J20" s="221"/>
      <c r="K20" s="2"/>
      <c r="L20" s="2"/>
    </row>
    <row r="21" spans="1:12" ht="16.5" thickTop="1" thickBot="1" x14ac:dyDescent="0.3">
      <c r="A21" s="220"/>
      <c r="B21" s="221"/>
      <c r="C21" s="220"/>
      <c r="D21" s="221"/>
      <c r="E21" s="221"/>
      <c r="F21" s="222"/>
      <c r="G21" s="222"/>
      <c r="H21" s="222"/>
      <c r="I21" s="222"/>
      <c r="J21" s="221"/>
      <c r="K21" s="2"/>
      <c r="L21" s="2"/>
    </row>
    <row r="22" spans="1:12" ht="16.5" thickTop="1" thickBot="1" x14ac:dyDescent="0.3">
      <c r="A22" s="8">
        <v>1</v>
      </c>
      <c r="B22" s="8">
        <v>2</v>
      </c>
      <c r="C22" s="8">
        <v>3</v>
      </c>
      <c r="D22" s="8">
        <v>4</v>
      </c>
      <c r="E22" s="8">
        <v>5</v>
      </c>
      <c r="F22" s="8">
        <v>6</v>
      </c>
      <c r="G22" s="8">
        <v>7</v>
      </c>
      <c r="H22" s="8">
        <v>8</v>
      </c>
      <c r="I22" s="8">
        <v>9</v>
      </c>
      <c r="J22" s="8">
        <v>9</v>
      </c>
      <c r="K22" s="2"/>
      <c r="L22" s="2"/>
    </row>
    <row r="23" spans="1:12" ht="19.5" customHeight="1" thickTop="1" thickBot="1" x14ac:dyDescent="0.3">
      <c r="A23" s="9" t="s">
        <v>23</v>
      </c>
      <c r="B23" s="9" t="s">
        <v>24</v>
      </c>
      <c r="C23" s="10" t="s">
        <v>25</v>
      </c>
      <c r="D23" s="11">
        <f>D24+D59+D79+D84+D87</f>
        <v>5936623</v>
      </c>
      <c r="E23" s="11">
        <f>E26+E29+E32+E33+E37+E45+E46+E86+E54</f>
        <v>0</v>
      </c>
      <c r="F23" s="11">
        <f>F24+F59+F79+F84+F87</f>
        <v>0</v>
      </c>
      <c r="G23" s="11">
        <f>G24+G59+G79+G84+G87</f>
        <v>1311115.8600000001</v>
      </c>
      <c r="H23" s="11">
        <f>H24+H59+H79+H84+H87</f>
        <v>1311115.8600000001</v>
      </c>
      <c r="I23" s="11">
        <f>I24+I59+I79+I84+I87</f>
        <v>0</v>
      </c>
      <c r="J23" s="11">
        <f>F23+G23-H23</f>
        <v>0</v>
      </c>
      <c r="K23" s="2"/>
      <c r="L23" s="2"/>
    </row>
    <row r="24" spans="1:12" ht="12" customHeight="1" thickTop="1" thickBot="1" x14ac:dyDescent="0.3">
      <c r="A24" s="77" t="s">
        <v>26</v>
      </c>
      <c r="B24" s="9">
        <v>2000</v>
      </c>
      <c r="C24" s="10" t="s">
        <v>27</v>
      </c>
      <c r="D24" s="11">
        <f t="shared" ref="D24" si="0">D25+D30+D47+D50+D54+D58</f>
        <v>5936623</v>
      </c>
      <c r="E24" s="11">
        <v>0</v>
      </c>
      <c r="F24" s="11">
        <f t="shared" ref="F24:I24" si="1">F25+F30+F47+F50+F54+F58</f>
        <v>0</v>
      </c>
      <c r="G24" s="11">
        <f>G25+G30+G47+G50+G54+G58</f>
        <v>1311115.8600000001</v>
      </c>
      <c r="H24" s="11">
        <f t="shared" si="1"/>
        <v>1311115.8600000001</v>
      </c>
      <c r="I24" s="11">
        <f t="shared" si="1"/>
        <v>0</v>
      </c>
      <c r="J24" s="11">
        <f t="shared" ref="J24:J36" si="2">F24+G24-H24</f>
        <v>0</v>
      </c>
      <c r="K24" s="2"/>
      <c r="L24" s="2"/>
    </row>
    <row r="25" spans="1:12" ht="12" customHeight="1" thickTop="1" thickBot="1" x14ac:dyDescent="0.3">
      <c r="A25" s="12" t="s">
        <v>28</v>
      </c>
      <c r="B25" s="9">
        <v>2100</v>
      </c>
      <c r="C25" s="10" t="s">
        <v>29</v>
      </c>
      <c r="D25" s="11">
        <f>D26+D29</f>
        <v>5253000</v>
      </c>
      <c r="E25" s="11">
        <v>0</v>
      </c>
      <c r="F25" s="11">
        <f>F26+F29</f>
        <v>0</v>
      </c>
      <c r="G25" s="11">
        <f>G26+G29</f>
        <v>1162553.06</v>
      </c>
      <c r="H25" s="11">
        <f>H26+H29</f>
        <v>1162553.06</v>
      </c>
      <c r="I25" s="11">
        <f>I26+I29</f>
        <v>0</v>
      </c>
      <c r="J25" s="11">
        <f t="shared" si="2"/>
        <v>0</v>
      </c>
      <c r="K25" s="2"/>
      <c r="L25" s="2"/>
    </row>
    <row r="26" spans="1:12" ht="12" customHeight="1" thickTop="1" thickBot="1" x14ac:dyDescent="0.3">
      <c r="A26" s="13" t="s">
        <v>30</v>
      </c>
      <c r="B26" s="14">
        <v>2110</v>
      </c>
      <c r="C26" s="15" t="s">
        <v>31</v>
      </c>
      <c r="D26" s="16">
        <f t="shared" ref="D26" si="3">SUM(D27:D28)</f>
        <v>4305800</v>
      </c>
      <c r="E26" s="17">
        <v>0</v>
      </c>
      <c r="F26" s="16">
        <f t="shared" ref="F26" si="4">SUM(F27:F28)</f>
        <v>0</v>
      </c>
      <c r="G26" s="16">
        <f t="shared" ref="G26:I26" si="5">SUM(G27:G28)</f>
        <v>954177.95</v>
      </c>
      <c r="H26" s="16">
        <f t="shared" si="5"/>
        <v>954177.95</v>
      </c>
      <c r="I26" s="16">
        <f t="shared" si="5"/>
        <v>0</v>
      </c>
      <c r="J26" s="18">
        <f t="shared" si="2"/>
        <v>0</v>
      </c>
      <c r="K26" s="2"/>
      <c r="L26" s="2"/>
    </row>
    <row r="27" spans="1:12" ht="12" customHeight="1" thickTop="1" thickBot="1" x14ac:dyDescent="0.3">
      <c r="A27" s="19" t="s">
        <v>32</v>
      </c>
      <c r="B27" s="77">
        <v>2111</v>
      </c>
      <c r="C27" s="20" t="s">
        <v>33</v>
      </c>
      <c r="D27" s="21">
        <v>4305800</v>
      </c>
      <c r="E27" s="22">
        <v>0</v>
      </c>
      <c r="F27" s="21">
        <v>0</v>
      </c>
      <c r="G27" s="21">
        <v>954177.95</v>
      </c>
      <c r="H27" s="21">
        <f>G27</f>
        <v>954177.95</v>
      </c>
      <c r="I27" s="21">
        <v>0</v>
      </c>
      <c r="J27" s="23">
        <f t="shared" si="2"/>
        <v>0</v>
      </c>
      <c r="K27" s="2"/>
      <c r="L27" s="2"/>
    </row>
    <row r="28" spans="1:12" ht="12" customHeight="1" thickTop="1" thickBot="1" x14ac:dyDescent="0.3">
      <c r="A28" s="19" t="s">
        <v>34</v>
      </c>
      <c r="B28" s="77">
        <v>2112</v>
      </c>
      <c r="C28" s="20" t="s">
        <v>35</v>
      </c>
      <c r="D28" s="21">
        <v>0</v>
      </c>
      <c r="E28" s="22">
        <v>0</v>
      </c>
      <c r="F28" s="21">
        <v>0</v>
      </c>
      <c r="G28" s="21">
        <v>0</v>
      </c>
      <c r="H28" s="21">
        <v>0</v>
      </c>
      <c r="I28" s="21">
        <v>0</v>
      </c>
      <c r="J28" s="23">
        <f t="shared" si="2"/>
        <v>0</v>
      </c>
      <c r="K28" s="2"/>
      <c r="L28" s="2"/>
    </row>
    <row r="29" spans="1:12" ht="12" customHeight="1" thickTop="1" thickBot="1" x14ac:dyDescent="0.3">
      <c r="A29" s="24" t="s">
        <v>36</v>
      </c>
      <c r="B29" s="14">
        <v>2120</v>
      </c>
      <c r="C29" s="15" t="s">
        <v>37</v>
      </c>
      <c r="D29" s="17">
        <v>947200</v>
      </c>
      <c r="E29" s="17">
        <v>0</v>
      </c>
      <c r="F29" s="17">
        <v>0</v>
      </c>
      <c r="G29" s="17">
        <v>208375.11</v>
      </c>
      <c r="H29" s="17">
        <f>G29</f>
        <v>208375.11</v>
      </c>
      <c r="I29" s="17">
        <v>0</v>
      </c>
      <c r="J29" s="18">
        <f t="shared" si="2"/>
        <v>0</v>
      </c>
      <c r="K29" s="2"/>
      <c r="L29" s="2"/>
    </row>
    <row r="30" spans="1:12" ht="12" customHeight="1" thickTop="1" thickBot="1" x14ac:dyDescent="0.3">
      <c r="A30" s="25" t="s">
        <v>38</v>
      </c>
      <c r="B30" s="9">
        <v>2200</v>
      </c>
      <c r="C30" s="10" t="s">
        <v>39</v>
      </c>
      <c r="D30" s="26">
        <f>SUM(D31:D37)+D44</f>
        <v>677623</v>
      </c>
      <c r="E30" s="26">
        <v>0</v>
      </c>
      <c r="F30" s="26">
        <f>SUM(F31:F37)+F44</f>
        <v>0</v>
      </c>
      <c r="G30" s="26">
        <f>SUM(G31:G37)+G44</f>
        <v>146671</v>
      </c>
      <c r="H30" s="26">
        <f>SUM(H31:H37)+H44</f>
        <v>146671</v>
      </c>
      <c r="I30" s="26">
        <f>SUM(I31:I37)+I44</f>
        <v>0</v>
      </c>
      <c r="J30" s="11">
        <f t="shared" si="2"/>
        <v>0</v>
      </c>
      <c r="K30" s="2"/>
      <c r="L30" s="2"/>
    </row>
    <row r="31" spans="1:12" ht="12" customHeight="1" thickTop="1" thickBot="1" x14ac:dyDescent="0.3">
      <c r="A31" s="13" t="s">
        <v>40</v>
      </c>
      <c r="B31" s="14">
        <v>2210</v>
      </c>
      <c r="C31" s="15" t="s">
        <v>41</v>
      </c>
      <c r="D31" s="17">
        <f>8000+990+200</f>
        <v>9190</v>
      </c>
      <c r="E31" s="16">
        <v>0</v>
      </c>
      <c r="F31" s="17">
        <v>0</v>
      </c>
      <c r="G31" s="17">
        <v>9190</v>
      </c>
      <c r="H31" s="17">
        <f>G31</f>
        <v>9190</v>
      </c>
      <c r="I31" s="17">
        <v>0</v>
      </c>
      <c r="J31" s="18">
        <f t="shared" si="2"/>
        <v>0</v>
      </c>
      <c r="K31" s="2"/>
      <c r="L31" s="2"/>
    </row>
    <row r="32" spans="1:12" ht="12" customHeight="1" thickTop="1" thickBot="1" x14ac:dyDescent="0.3">
      <c r="A32" s="13" t="s">
        <v>42</v>
      </c>
      <c r="B32" s="14">
        <v>2220</v>
      </c>
      <c r="C32" s="14">
        <v>100</v>
      </c>
      <c r="D32" s="91">
        <v>5000</v>
      </c>
      <c r="E32" s="17">
        <v>0</v>
      </c>
      <c r="F32" s="17">
        <v>0</v>
      </c>
      <c r="G32" s="17"/>
      <c r="H32" s="17">
        <f t="shared" ref="H32:H34" si="6">G32</f>
        <v>0</v>
      </c>
      <c r="I32" s="17">
        <v>0</v>
      </c>
      <c r="J32" s="18">
        <f t="shared" si="2"/>
        <v>0</v>
      </c>
      <c r="K32" s="2"/>
      <c r="L32" s="2"/>
    </row>
    <row r="33" spans="1:12" ht="12" customHeight="1" thickTop="1" thickBot="1" x14ac:dyDescent="0.3">
      <c r="A33" s="13" t="s">
        <v>43</v>
      </c>
      <c r="B33" s="14">
        <v>2230</v>
      </c>
      <c r="C33" s="14">
        <v>110</v>
      </c>
      <c r="D33" s="91">
        <v>49300</v>
      </c>
      <c r="E33" s="17">
        <v>0</v>
      </c>
      <c r="F33" s="17">
        <v>0</v>
      </c>
      <c r="G33" s="17">
        <v>5340</v>
      </c>
      <c r="H33" s="17">
        <f t="shared" si="6"/>
        <v>5340</v>
      </c>
      <c r="I33" s="17">
        <v>0</v>
      </c>
      <c r="J33" s="18">
        <f t="shared" si="2"/>
        <v>0</v>
      </c>
      <c r="K33" s="2"/>
      <c r="L33" s="2"/>
    </row>
    <row r="34" spans="1:12" ht="14.25" customHeight="1" thickTop="1" thickBot="1" x14ac:dyDescent="0.3">
      <c r="A34" s="13" t="s">
        <v>44</v>
      </c>
      <c r="B34" s="14">
        <v>2240</v>
      </c>
      <c r="C34" s="14">
        <v>120</v>
      </c>
      <c r="D34" s="91">
        <v>16800</v>
      </c>
      <c r="E34" s="16">
        <v>0</v>
      </c>
      <c r="F34" s="17">
        <v>0</v>
      </c>
      <c r="G34" s="17">
        <v>2559.65</v>
      </c>
      <c r="H34" s="17">
        <f t="shared" si="6"/>
        <v>2559.65</v>
      </c>
      <c r="I34" s="17">
        <v>0</v>
      </c>
      <c r="J34" s="18">
        <f t="shared" si="2"/>
        <v>0</v>
      </c>
      <c r="K34" s="2"/>
      <c r="L34" s="2"/>
    </row>
    <row r="35" spans="1:12" ht="12" customHeight="1" thickTop="1" thickBot="1" x14ac:dyDescent="0.3">
      <c r="A35" s="13" t="s">
        <v>45</v>
      </c>
      <c r="B35" s="14">
        <v>2250</v>
      </c>
      <c r="C35" s="14">
        <v>130</v>
      </c>
      <c r="D35" s="91">
        <v>0</v>
      </c>
      <c r="E35" s="16">
        <v>0</v>
      </c>
      <c r="F35" s="17">
        <v>0</v>
      </c>
      <c r="G35" s="17"/>
      <c r="H35" s="17">
        <v>0</v>
      </c>
      <c r="I35" s="17">
        <v>0</v>
      </c>
      <c r="J35" s="18">
        <f t="shared" si="2"/>
        <v>0</v>
      </c>
      <c r="K35" s="2"/>
      <c r="L35" s="2"/>
    </row>
    <row r="36" spans="1:12" ht="12" customHeight="1" thickTop="1" thickBot="1" x14ac:dyDescent="0.3">
      <c r="A36" s="24" t="s">
        <v>46</v>
      </c>
      <c r="B36" s="14">
        <v>2260</v>
      </c>
      <c r="C36" s="14">
        <v>140</v>
      </c>
      <c r="D36" s="91">
        <v>0</v>
      </c>
      <c r="E36" s="16">
        <v>0</v>
      </c>
      <c r="F36" s="17">
        <v>0</v>
      </c>
      <c r="G36" s="17">
        <v>0</v>
      </c>
      <c r="H36" s="17">
        <v>0</v>
      </c>
      <c r="I36" s="17">
        <v>0</v>
      </c>
      <c r="J36" s="18">
        <f t="shared" si="2"/>
        <v>0</v>
      </c>
      <c r="K36" s="2"/>
      <c r="L36" s="2"/>
    </row>
    <row r="37" spans="1:12" ht="12" customHeight="1" thickTop="1" thickBot="1" x14ac:dyDescent="0.3">
      <c r="A37" s="24" t="s">
        <v>47</v>
      </c>
      <c r="B37" s="14">
        <v>2270</v>
      </c>
      <c r="C37" s="14">
        <v>150</v>
      </c>
      <c r="D37" s="93">
        <f>SUM(D38:D43)</f>
        <v>596420</v>
      </c>
      <c r="E37" s="17">
        <v>0</v>
      </c>
      <c r="F37" s="16">
        <f>SUM(F38:F43)</f>
        <v>0</v>
      </c>
      <c r="G37" s="16">
        <f>SUM(G38:G43)</f>
        <v>128669.03</v>
      </c>
      <c r="H37" s="16">
        <f>SUM(H38:H43)</f>
        <v>128669.03</v>
      </c>
      <c r="I37" s="16">
        <f>SUM(I38:I43)</f>
        <v>0</v>
      </c>
      <c r="J37" s="18">
        <f>F37+G37-H37</f>
        <v>0</v>
      </c>
      <c r="K37" s="2"/>
      <c r="L37" s="2"/>
    </row>
    <row r="38" spans="1:12" ht="12" customHeight="1" thickTop="1" thickBot="1" x14ac:dyDescent="0.3">
      <c r="A38" s="19" t="s">
        <v>48</v>
      </c>
      <c r="B38" s="77">
        <v>2271</v>
      </c>
      <c r="C38" s="77">
        <v>160</v>
      </c>
      <c r="D38" s="92">
        <v>488220</v>
      </c>
      <c r="E38" s="22">
        <v>0</v>
      </c>
      <c r="F38" s="21">
        <v>0</v>
      </c>
      <c r="G38" s="21">
        <v>112901.65</v>
      </c>
      <c r="H38" s="21">
        <f>G38</f>
        <v>112901.65</v>
      </c>
      <c r="I38" s="21">
        <v>0</v>
      </c>
      <c r="J38" s="23">
        <f t="shared" ref="J38:J42" si="7">F38+G38-H38</f>
        <v>0</v>
      </c>
      <c r="K38" s="2"/>
      <c r="L38" s="2"/>
    </row>
    <row r="39" spans="1:12" ht="12" customHeight="1" thickTop="1" thickBot="1" x14ac:dyDescent="0.3">
      <c r="A39" s="19" t="s">
        <v>49</v>
      </c>
      <c r="B39" s="77">
        <v>2272</v>
      </c>
      <c r="C39" s="77">
        <v>170</v>
      </c>
      <c r="D39" s="92">
        <v>19000</v>
      </c>
      <c r="E39" s="22">
        <v>0</v>
      </c>
      <c r="F39" s="21">
        <v>0</v>
      </c>
      <c r="G39" s="21">
        <v>4235.6899999999996</v>
      </c>
      <c r="H39" s="21">
        <f t="shared" ref="H39:H42" si="8">G39</f>
        <v>4235.6899999999996</v>
      </c>
      <c r="I39" s="21">
        <v>0</v>
      </c>
      <c r="J39" s="23">
        <f t="shared" si="7"/>
        <v>0</v>
      </c>
      <c r="K39" s="2"/>
      <c r="L39" s="2"/>
    </row>
    <row r="40" spans="1:12" ht="12" customHeight="1" thickTop="1" thickBot="1" x14ac:dyDescent="0.3">
      <c r="A40" s="19" t="s">
        <v>50</v>
      </c>
      <c r="B40" s="77">
        <v>2273</v>
      </c>
      <c r="C40" s="77">
        <v>180</v>
      </c>
      <c r="D40" s="92">
        <v>79000</v>
      </c>
      <c r="E40" s="22">
        <v>0</v>
      </c>
      <c r="F40" s="21">
        <v>0</v>
      </c>
      <c r="G40" s="21">
        <v>10076.299999999999</v>
      </c>
      <c r="H40" s="21">
        <f t="shared" si="8"/>
        <v>10076.299999999999</v>
      </c>
      <c r="I40" s="21">
        <v>0</v>
      </c>
      <c r="J40" s="23">
        <f t="shared" si="7"/>
        <v>0</v>
      </c>
      <c r="K40" s="2"/>
      <c r="L40" s="2"/>
    </row>
    <row r="41" spans="1:12" ht="12" customHeight="1" thickTop="1" thickBot="1" x14ac:dyDescent="0.3">
      <c r="A41" s="19" t="s">
        <v>51</v>
      </c>
      <c r="B41" s="77">
        <v>2274</v>
      </c>
      <c r="C41" s="77">
        <v>190</v>
      </c>
      <c r="D41" s="92"/>
      <c r="E41" s="22">
        <v>0</v>
      </c>
      <c r="F41" s="21">
        <v>0</v>
      </c>
      <c r="G41" s="21"/>
      <c r="H41" s="21">
        <f t="shared" si="8"/>
        <v>0</v>
      </c>
      <c r="I41" s="21">
        <v>0</v>
      </c>
      <c r="J41" s="23">
        <f t="shared" si="7"/>
        <v>0</v>
      </c>
      <c r="K41" s="2"/>
      <c r="L41" s="2"/>
    </row>
    <row r="42" spans="1:12" ht="12" customHeight="1" thickTop="1" thickBot="1" x14ac:dyDescent="0.3">
      <c r="A42" s="19" t="s">
        <v>52</v>
      </c>
      <c r="B42" s="77">
        <v>2275</v>
      </c>
      <c r="C42" s="77">
        <v>200</v>
      </c>
      <c r="D42" s="92">
        <v>10200</v>
      </c>
      <c r="E42" s="22">
        <v>0</v>
      </c>
      <c r="F42" s="21">
        <v>0</v>
      </c>
      <c r="G42" s="21">
        <v>1455.39</v>
      </c>
      <c r="H42" s="21">
        <f t="shared" si="8"/>
        <v>1455.39</v>
      </c>
      <c r="I42" s="21">
        <v>0</v>
      </c>
      <c r="J42" s="23">
        <f t="shared" si="7"/>
        <v>0</v>
      </c>
      <c r="K42" s="2"/>
      <c r="L42" s="2"/>
    </row>
    <row r="43" spans="1:12" ht="12" customHeight="1" thickTop="1" thickBot="1" x14ac:dyDescent="0.3">
      <c r="A43" s="19" t="s">
        <v>53</v>
      </c>
      <c r="B43" s="77">
        <v>2276</v>
      </c>
      <c r="C43" s="77">
        <v>210</v>
      </c>
      <c r="D43" s="21">
        <v>0</v>
      </c>
      <c r="E43" s="22">
        <v>0</v>
      </c>
      <c r="F43" s="21">
        <v>0</v>
      </c>
      <c r="G43" s="21">
        <v>0</v>
      </c>
      <c r="H43" s="21">
        <v>0</v>
      </c>
      <c r="I43" s="21">
        <v>0</v>
      </c>
      <c r="J43" s="23">
        <f>F43+G43-H43</f>
        <v>0</v>
      </c>
      <c r="K43" s="2"/>
      <c r="L43" s="2"/>
    </row>
    <row r="44" spans="1:12" ht="21" customHeight="1" thickTop="1" thickBot="1" x14ac:dyDescent="0.3">
      <c r="A44" s="24" t="s">
        <v>54</v>
      </c>
      <c r="B44" s="14">
        <v>2280</v>
      </c>
      <c r="C44" s="14">
        <v>220</v>
      </c>
      <c r="D44" s="16">
        <f>SUM(D45:D46)</f>
        <v>913</v>
      </c>
      <c r="E44" s="16">
        <v>0</v>
      </c>
      <c r="F44" s="16">
        <f>SUM(F45:F46)</f>
        <v>0</v>
      </c>
      <c r="G44" s="16">
        <f>SUM(G45:G46)</f>
        <v>912.32</v>
      </c>
      <c r="H44" s="16">
        <f>SUM(H45:H46)</f>
        <v>912.32</v>
      </c>
      <c r="I44" s="16">
        <f>SUM(I45:I46)</f>
        <v>0</v>
      </c>
      <c r="J44" s="18">
        <f t="shared" ref="J44:J85" si="9">F44+G44-H44</f>
        <v>0</v>
      </c>
      <c r="K44" s="2"/>
      <c r="L44" s="2"/>
    </row>
    <row r="45" spans="1:12" ht="12" customHeight="1" thickTop="1" thickBot="1" x14ac:dyDescent="0.3">
      <c r="A45" s="27" t="s">
        <v>55</v>
      </c>
      <c r="B45" s="77">
        <v>2281</v>
      </c>
      <c r="C45" s="77">
        <v>230</v>
      </c>
      <c r="D45" s="21">
        <v>0</v>
      </c>
      <c r="E45" s="21">
        <v>0</v>
      </c>
      <c r="F45" s="21">
        <v>0</v>
      </c>
      <c r="G45" s="21">
        <v>0</v>
      </c>
      <c r="H45" s="21">
        <v>0</v>
      </c>
      <c r="I45" s="21">
        <v>0</v>
      </c>
      <c r="J45" s="23">
        <f t="shared" si="9"/>
        <v>0</v>
      </c>
      <c r="K45" s="2"/>
      <c r="L45" s="2"/>
    </row>
    <row r="46" spans="1:12" ht="12" customHeight="1" thickTop="1" thickBot="1" x14ac:dyDescent="0.3">
      <c r="A46" s="28" t="s">
        <v>56</v>
      </c>
      <c r="B46" s="77">
        <v>2282</v>
      </c>
      <c r="C46" s="77">
        <v>240</v>
      </c>
      <c r="D46" s="21">
        <v>913</v>
      </c>
      <c r="E46" s="21">
        <v>0</v>
      </c>
      <c r="F46" s="21">
        <v>0</v>
      </c>
      <c r="G46" s="21">
        <v>912.32</v>
      </c>
      <c r="H46" s="21">
        <f>G46</f>
        <v>912.32</v>
      </c>
      <c r="I46" s="21">
        <v>0</v>
      </c>
      <c r="J46" s="23">
        <f t="shared" si="9"/>
        <v>0</v>
      </c>
      <c r="K46" s="2"/>
      <c r="L46" s="2"/>
    </row>
    <row r="47" spans="1:12" ht="12" customHeight="1" thickTop="1" thickBot="1" x14ac:dyDescent="0.3">
      <c r="A47" s="12" t="s">
        <v>57</v>
      </c>
      <c r="B47" s="9">
        <v>2400</v>
      </c>
      <c r="C47" s="9">
        <v>250</v>
      </c>
      <c r="D47" s="26">
        <f t="shared" ref="D47:I47" si="10">SUM(D48:D49)</f>
        <v>0</v>
      </c>
      <c r="E47" s="26">
        <f t="shared" si="10"/>
        <v>0</v>
      </c>
      <c r="F47" s="26">
        <f t="shared" si="10"/>
        <v>0</v>
      </c>
      <c r="G47" s="26">
        <f t="shared" si="10"/>
        <v>0</v>
      </c>
      <c r="H47" s="26">
        <f t="shared" si="10"/>
        <v>0</v>
      </c>
      <c r="I47" s="26">
        <f t="shared" si="10"/>
        <v>0</v>
      </c>
      <c r="J47" s="11">
        <f t="shared" si="9"/>
        <v>0</v>
      </c>
      <c r="K47" s="2"/>
      <c r="L47" s="2"/>
    </row>
    <row r="48" spans="1:12" ht="12" customHeight="1" thickTop="1" thickBot="1" x14ac:dyDescent="0.3">
      <c r="A48" s="29" t="s">
        <v>58</v>
      </c>
      <c r="B48" s="14">
        <v>2410</v>
      </c>
      <c r="C48" s="14">
        <v>260</v>
      </c>
      <c r="D48" s="17">
        <v>0</v>
      </c>
      <c r="E48" s="16">
        <v>0</v>
      </c>
      <c r="F48" s="17">
        <v>0</v>
      </c>
      <c r="G48" s="17">
        <v>0</v>
      </c>
      <c r="H48" s="17">
        <v>0</v>
      </c>
      <c r="I48" s="17">
        <v>0</v>
      </c>
      <c r="J48" s="18">
        <f t="shared" si="9"/>
        <v>0</v>
      </c>
      <c r="K48" s="2"/>
      <c r="L48" s="2"/>
    </row>
    <row r="49" spans="1:12" ht="12" customHeight="1" thickTop="1" thickBot="1" x14ac:dyDescent="0.3">
      <c r="A49" s="29" t="s">
        <v>59</v>
      </c>
      <c r="B49" s="14">
        <v>2420</v>
      </c>
      <c r="C49" s="14">
        <v>270</v>
      </c>
      <c r="D49" s="17">
        <v>0</v>
      </c>
      <c r="E49" s="16">
        <v>0</v>
      </c>
      <c r="F49" s="17">
        <v>0</v>
      </c>
      <c r="G49" s="17">
        <v>0</v>
      </c>
      <c r="H49" s="17">
        <v>0</v>
      </c>
      <c r="I49" s="17">
        <v>0</v>
      </c>
      <c r="J49" s="18">
        <f t="shared" si="9"/>
        <v>0</v>
      </c>
      <c r="K49" s="2"/>
      <c r="L49" s="2"/>
    </row>
    <row r="50" spans="1:12" ht="12" customHeight="1" thickTop="1" thickBot="1" x14ac:dyDescent="0.3">
      <c r="A50" s="30" t="s">
        <v>60</v>
      </c>
      <c r="B50" s="9">
        <v>2600</v>
      </c>
      <c r="C50" s="9">
        <v>280</v>
      </c>
      <c r="D50" s="26">
        <f t="shared" ref="D50:I50" si="11">SUM(D51:D53)</f>
        <v>0</v>
      </c>
      <c r="E50" s="26">
        <f t="shared" si="11"/>
        <v>0</v>
      </c>
      <c r="F50" s="26">
        <f t="shared" si="11"/>
        <v>0</v>
      </c>
      <c r="G50" s="26">
        <f t="shared" si="11"/>
        <v>0</v>
      </c>
      <c r="H50" s="26">
        <f t="shared" si="11"/>
        <v>0</v>
      </c>
      <c r="I50" s="26">
        <f t="shared" si="11"/>
        <v>0</v>
      </c>
      <c r="J50" s="11">
        <f t="shared" si="9"/>
        <v>0</v>
      </c>
      <c r="K50" s="2"/>
      <c r="L50" s="2"/>
    </row>
    <row r="51" spans="1:12" ht="12" customHeight="1" thickTop="1" thickBot="1" x14ac:dyDescent="0.3">
      <c r="A51" s="24" t="s">
        <v>61</v>
      </c>
      <c r="B51" s="14">
        <v>2610</v>
      </c>
      <c r="C51" s="14">
        <v>290</v>
      </c>
      <c r="D51" s="31">
        <v>0</v>
      </c>
      <c r="E51" s="32">
        <v>0</v>
      </c>
      <c r="F51" s="31">
        <v>0</v>
      </c>
      <c r="G51" s="31">
        <v>0</v>
      </c>
      <c r="H51" s="31">
        <v>0</v>
      </c>
      <c r="I51" s="31">
        <v>0</v>
      </c>
      <c r="J51" s="18">
        <f t="shared" si="9"/>
        <v>0</v>
      </c>
      <c r="K51" s="2"/>
      <c r="L51" s="2"/>
    </row>
    <row r="52" spans="1:12" ht="12" customHeight="1" thickTop="1" thickBot="1" x14ac:dyDescent="0.3">
      <c r="A52" s="24" t="s">
        <v>62</v>
      </c>
      <c r="B52" s="14">
        <v>2620</v>
      </c>
      <c r="C52" s="14">
        <v>300</v>
      </c>
      <c r="D52" s="31">
        <v>0</v>
      </c>
      <c r="E52" s="32">
        <v>0</v>
      </c>
      <c r="F52" s="31">
        <v>0</v>
      </c>
      <c r="G52" s="31">
        <v>0</v>
      </c>
      <c r="H52" s="31">
        <v>0</v>
      </c>
      <c r="I52" s="31">
        <v>0</v>
      </c>
      <c r="J52" s="18">
        <f t="shared" si="9"/>
        <v>0</v>
      </c>
      <c r="K52" s="2"/>
      <c r="L52" s="2"/>
    </row>
    <row r="53" spans="1:12" ht="12" customHeight="1" thickTop="1" thickBot="1" x14ac:dyDescent="0.3">
      <c r="A53" s="29" t="s">
        <v>63</v>
      </c>
      <c r="B53" s="14">
        <v>2630</v>
      </c>
      <c r="C53" s="14">
        <v>310</v>
      </c>
      <c r="D53" s="31">
        <v>0</v>
      </c>
      <c r="E53" s="32">
        <v>0</v>
      </c>
      <c r="F53" s="31">
        <v>0</v>
      </c>
      <c r="G53" s="31">
        <v>0</v>
      </c>
      <c r="H53" s="31">
        <v>0</v>
      </c>
      <c r="I53" s="31">
        <v>0</v>
      </c>
      <c r="J53" s="18">
        <f t="shared" si="9"/>
        <v>0</v>
      </c>
      <c r="K53" s="2"/>
      <c r="L53" s="2"/>
    </row>
    <row r="54" spans="1:12" ht="12" customHeight="1" thickTop="1" thickBot="1" x14ac:dyDescent="0.3">
      <c r="A54" s="25" t="s">
        <v>64</v>
      </c>
      <c r="B54" s="9">
        <v>2700</v>
      </c>
      <c r="C54" s="9">
        <v>320</v>
      </c>
      <c r="D54" s="33">
        <f t="shared" ref="D54" si="12">SUM(D55:D57)</f>
        <v>6000</v>
      </c>
      <c r="E54" s="34">
        <v>0</v>
      </c>
      <c r="F54" s="33">
        <f t="shared" ref="F54:I54" si="13">SUM(F55:F57)</f>
        <v>0</v>
      </c>
      <c r="G54" s="33">
        <f t="shared" si="13"/>
        <v>1891.8</v>
      </c>
      <c r="H54" s="33">
        <f t="shared" si="13"/>
        <v>1891.8</v>
      </c>
      <c r="I54" s="33">
        <f t="shared" si="13"/>
        <v>0</v>
      </c>
      <c r="J54" s="11">
        <f t="shared" si="9"/>
        <v>0</v>
      </c>
      <c r="K54" s="2"/>
      <c r="L54" s="2"/>
    </row>
    <row r="55" spans="1:12" ht="12" customHeight="1" thickTop="1" thickBot="1" x14ac:dyDescent="0.3">
      <c r="A55" s="24" t="s">
        <v>65</v>
      </c>
      <c r="B55" s="14">
        <v>2710</v>
      </c>
      <c r="C55" s="14">
        <v>330</v>
      </c>
      <c r="D55" s="31">
        <v>0</v>
      </c>
      <c r="E55" s="32">
        <v>0</v>
      </c>
      <c r="F55" s="31">
        <v>0</v>
      </c>
      <c r="G55" s="31">
        <v>0</v>
      </c>
      <c r="H55" s="31">
        <v>0</v>
      </c>
      <c r="I55" s="31">
        <v>0</v>
      </c>
      <c r="J55" s="18">
        <f t="shared" si="9"/>
        <v>0</v>
      </c>
      <c r="K55" s="2"/>
      <c r="L55" s="2"/>
    </row>
    <row r="56" spans="1:12" ht="12" customHeight="1" thickTop="1" thickBot="1" x14ac:dyDescent="0.3">
      <c r="A56" s="24" t="s">
        <v>66</v>
      </c>
      <c r="B56" s="14">
        <v>2720</v>
      </c>
      <c r="C56" s="14">
        <v>340</v>
      </c>
      <c r="D56" s="31">
        <v>0</v>
      </c>
      <c r="E56" s="32">
        <v>0</v>
      </c>
      <c r="F56" s="31">
        <v>0</v>
      </c>
      <c r="G56" s="31">
        <v>0</v>
      </c>
      <c r="H56" s="31">
        <v>0</v>
      </c>
      <c r="I56" s="31">
        <v>0</v>
      </c>
      <c r="J56" s="18">
        <f t="shared" si="9"/>
        <v>0</v>
      </c>
      <c r="K56" s="2"/>
      <c r="L56" s="2"/>
    </row>
    <row r="57" spans="1:12" ht="11.25" customHeight="1" thickTop="1" thickBot="1" x14ac:dyDescent="0.3">
      <c r="A57" s="24" t="s">
        <v>67</v>
      </c>
      <c r="B57" s="14">
        <v>2730</v>
      </c>
      <c r="C57" s="14">
        <v>350</v>
      </c>
      <c r="D57" s="31">
        <v>6000</v>
      </c>
      <c r="E57" s="32">
        <v>0</v>
      </c>
      <c r="F57" s="31">
        <v>0</v>
      </c>
      <c r="G57" s="31">
        <v>1891.8</v>
      </c>
      <c r="H57" s="31">
        <f>G57</f>
        <v>1891.8</v>
      </c>
      <c r="I57" s="31">
        <v>0</v>
      </c>
      <c r="J57" s="18">
        <f t="shared" si="9"/>
        <v>0</v>
      </c>
      <c r="K57" s="2"/>
      <c r="L57" s="2"/>
    </row>
    <row r="58" spans="1:12" ht="12" customHeight="1" thickTop="1" thickBot="1" x14ac:dyDescent="0.3">
      <c r="A58" s="25" t="s">
        <v>68</v>
      </c>
      <c r="B58" s="9">
        <v>2800</v>
      </c>
      <c r="C58" s="9">
        <v>360</v>
      </c>
      <c r="D58" s="34">
        <v>0</v>
      </c>
      <c r="E58" s="33">
        <v>0</v>
      </c>
      <c r="F58" s="34">
        <v>0</v>
      </c>
      <c r="G58" s="34">
        <v>0</v>
      </c>
      <c r="H58" s="34">
        <v>0</v>
      </c>
      <c r="I58" s="34">
        <v>0</v>
      </c>
      <c r="J58" s="11">
        <f t="shared" si="9"/>
        <v>0</v>
      </c>
      <c r="K58" s="2"/>
      <c r="L58" s="2"/>
    </row>
    <row r="59" spans="1:12" ht="12" customHeight="1" thickTop="1" thickBot="1" x14ac:dyDescent="0.3">
      <c r="A59" s="9" t="s">
        <v>69</v>
      </c>
      <c r="B59" s="9">
        <v>3000</v>
      </c>
      <c r="C59" s="9">
        <v>370</v>
      </c>
      <c r="D59" s="33">
        <f t="shared" ref="D59:I59" si="14">D60+D74</f>
        <v>0</v>
      </c>
      <c r="E59" s="33">
        <f t="shared" si="14"/>
        <v>0</v>
      </c>
      <c r="F59" s="33">
        <f t="shared" si="14"/>
        <v>0</v>
      </c>
      <c r="G59" s="33">
        <f t="shared" si="14"/>
        <v>0</v>
      </c>
      <c r="H59" s="33">
        <f t="shared" si="14"/>
        <v>0</v>
      </c>
      <c r="I59" s="33">
        <f t="shared" si="14"/>
        <v>0</v>
      </c>
      <c r="J59" s="11">
        <f t="shared" si="9"/>
        <v>0</v>
      </c>
      <c r="K59" s="2"/>
      <c r="L59" s="2"/>
    </row>
    <row r="60" spans="1:12" ht="12" customHeight="1" thickTop="1" thickBot="1" x14ac:dyDescent="0.3">
      <c r="A60" s="12" t="s">
        <v>70</v>
      </c>
      <c r="B60" s="9">
        <v>3100</v>
      </c>
      <c r="C60" s="9">
        <v>380</v>
      </c>
      <c r="D60" s="33">
        <f t="shared" ref="D60:I60" si="15">D61+D62+D65+D68+D72+D73</f>
        <v>0</v>
      </c>
      <c r="E60" s="33">
        <f t="shared" si="15"/>
        <v>0</v>
      </c>
      <c r="F60" s="33">
        <f t="shared" si="15"/>
        <v>0</v>
      </c>
      <c r="G60" s="33">
        <f t="shared" si="15"/>
        <v>0</v>
      </c>
      <c r="H60" s="33">
        <f t="shared" si="15"/>
        <v>0</v>
      </c>
      <c r="I60" s="33">
        <f t="shared" si="15"/>
        <v>0</v>
      </c>
      <c r="J60" s="11">
        <f t="shared" si="9"/>
        <v>0</v>
      </c>
      <c r="K60" s="2"/>
      <c r="L60" s="2"/>
    </row>
    <row r="61" spans="1:12" ht="12" customHeight="1" thickTop="1" thickBot="1" x14ac:dyDescent="0.3">
      <c r="A61" s="24" t="s">
        <v>71</v>
      </c>
      <c r="B61" s="14">
        <v>3110</v>
      </c>
      <c r="C61" s="14">
        <v>390</v>
      </c>
      <c r="D61" s="31">
        <v>0</v>
      </c>
      <c r="E61" s="32">
        <v>0</v>
      </c>
      <c r="F61" s="31">
        <v>0</v>
      </c>
      <c r="G61" s="31">
        <v>0</v>
      </c>
      <c r="H61" s="31">
        <v>0</v>
      </c>
      <c r="I61" s="31">
        <v>0</v>
      </c>
      <c r="J61" s="18">
        <f t="shared" si="9"/>
        <v>0</v>
      </c>
      <c r="K61" s="2"/>
      <c r="L61" s="2"/>
    </row>
    <row r="62" spans="1:12" ht="12" customHeight="1" thickTop="1" thickBot="1" x14ac:dyDescent="0.3">
      <c r="A62" s="29" t="s">
        <v>72</v>
      </c>
      <c r="B62" s="14">
        <v>3120</v>
      </c>
      <c r="C62" s="14">
        <v>400</v>
      </c>
      <c r="D62" s="35">
        <f t="shared" ref="D62:I62" si="16">SUM(D63:D64)</f>
        <v>0</v>
      </c>
      <c r="E62" s="35">
        <f t="shared" si="16"/>
        <v>0</v>
      </c>
      <c r="F62" s="35">
        <f t="shared" si="16"/>
        <v>0</v>
      </c>
      <c r="G62" s="35">
        <f t="shared" si="16"/>
        <v>0</v>
      </c>
      <c r="H62" s="35">
        <f t="shared" si="16"/>
        <v>0</v>
      </c>
      <c r="I62" s="35">
        <f t="shared" si="16"/>
        <v>0</v>
      </c>
      <c r="J62" s="18">
        <f t="shared" si="9"/>
        <v>0</v>
      </c>
      <c r="K62" s="2"/>
      <c r="L62" s="2"/>
    </row>
    <row r="63" spans="1:12" ht="12" customHeight="1" thickTop="1" thickBot="1" x14ac:dyDescent="0.3">
      <c r="A63" s="19" t="s">
        <v>73</v>
      </c>
      <c r="B63" s="77">
        <v>3121</v>
      </c>
      <c r="C63" s="77">
        <v>410</v>
      </c>
      <c r="D63" s="36">
        <v>0</v>
      </c>
      <c r="E63" s="37">
        <v>0</v>
      </c>
      <c r="F63" s="36">
        <v>0</v>
      </c>
      <c r="G63" s="36">
        <v>0</v>
      </c>
      <c r="H63" s="36">
        <v>0</v>
      </c>
      <c r="I63" s="36">
        <v>0</v>
      </c>
      <c r="J63" s="23">
        <f t="shared" si="9"/>
        <v>0</v>
      </c>
      <c r="K63" s="2"/>
      <c r="L63" s="2"/>
    </row>
    <row r="64" spans="1:12" ht="12" customHeight="1" thickTop="1" thickBot="1" x14ac:dyDescent="0.3">
      <c r="A64" s="19" t="s">
        <v>74</v>
      </c>
      <c r="B64" s="77">
        <v>3122</v>
      </c>
      <c r="C64" s="77">
        <v>420</v>
      </c>
      <c r="D64" s="36">
        <v>0</v>
      </c>
      <c r="E64" s="37">
        <v>0</v>
      </c>
      <c r="F64" s="36">
        <v>0</v>
      </c>
      <c r="G64" s="36">
        <v>0</v>
      </c>
      <c r="H64" s="36">
        <v>0</v>
      </c>
      <c r="I64" s="36">
        <v>0</v>
      </c>
      <c r="J64" s="23">
        <f t="shared" si="9"/>
        <v>0</v>
      </c>
      <c r="K64" s="2"/>
      <c r="L64" s="2"/>
    </row>
    <row r="65" spans="1:12" ht="12" customHeight="1" thickTop="1" thickBot="1" x14ac:dyDescent="0.3">
      <c r="A65" s="13" t="s">
        <v>75</v>
      </c>
      <c r="B65" s="14">
        <v>3130</v>
      </c>
      <c r="C65" s="14">
        <v>430</v>
      </c>
      <c r="D65" s="32">
        <f t="shared" ref="D65:I65" si="17">SUM(D66:D67)</f>
        <v>0</v>
      </c>
      <c r="E65" s="32">
        <f t="shared" si="17"/>
        <v>0</v>
      </c>
      <c r="F65" s="32">
        <f t="shared" si="17"/>
        <v>0</v>
      </c>
      <c r="G65" s="32">
        <f t="shared" si="17"/>
        <v>0</v>
      </c>
      <c r="H65" s="32">
        <f t="shared" si="17"/>
        <v>0</v>
      </c>
      <c r="I65" s="32">
        <f t="shared" si="17"/>
        <v>0</v>
      </c>
      <c r="J65" s="38">
        <f t="shared" si="9"/>
        <v>0</v>
      </c>
      <c r="K65" s="2"/>
      <c r="L65" s="2"/>
    </row>
    <row r="66" spans="1:12" ht="12" customHeight="1" thickTop="1" thickBot="1" x14ac:dyDescent="0.3">
      <c r="A66" s="19" t="s">
        <v>76</v>
      </c>
      <c r="B66" s="77">
        <v>3131</v>
      </c>
      <c r="C66" s="77">
        <v>440</v>
      </c>
      <c r="D66" s="36">
        <v>0</v>
      </c>
      <c r="E66" s="37">
        <v>0</v>
      </c>
      <c r="F66" s="36">
        <v>0</v>
      </c>
      <c r="G66" s="36">
        <v>0</v>
      </c>
      <c r="H66" s="36">
        <v>0</v>
      </c>
      <c r="I66" s="36">
        <v>0</v>
      </c>
      <c r="J66" s="23">
        <f t="shared" si="9"/>
        <v>0</v>
      </c>
      <c r="K66" s="2"/>
      <c r="L66" s="2"/>
    </row>
    <row r="67" spans="1:12" ht="12" customHeight="1" thickTop="1" thickBot="1" x14ac:dyDescent="0.3">
      <c r="A67" s="19" t="s">
        <v>77</v>
      </c>
      <c r="B67" s="77">
        <v>3132</v>
      </c>
      <c r="C67" s="77">
        <v>450</v>
      </c>
      <c r="D67" s="36">
        <v>0</v>
      </c>
      <c r="E67" s="37">
        <v>0</v>
      </c>
      <c r="F67" s="36">
        <v>0</v>
      </c>
      <c r="G67" s="36">
        <v>0</v>
      </c>
      <c r="H67" s="36">
        <v>0</v>
      </c>
      <c r="I67" s="36">
        <v>0</v>
      </c>
      <c r="J67" s="23">
        <f t="shared" si="9"/>
        <v>0</v>
      </c>
      <c r="K67" s="2"/>
      <c r="L67" s="2"/>
    </row>
    <row r="68" spans="1:12" ht="12" customHeight="1" thickTop="1" thickBot="1" x14ac:dyDescent="0.3">
      <c r="A68" s="13" t="s">
        <v>78</v>
      </c>
      <c r="B68" s="14">
        <v>3140</v>
      </c>
      <c r="C68" s="14">
        <v>460</v>
      </c>
      <c r="D68" s="32">
        <f t="shared" ref="D68:I68" si="18">SUM(D69:D71)</f>
        <v>0</v>
      </c>
      <c r="E68" s="32">
        <f t="shared" si="18"/>
        <v>0</v>
      </c>
      <c r="F68" s="32">
        <f t="shared" si="18"/>
        <v>0</v>
      </c>
      <c r="G68" s="32">
        <f t="shared" si="18"/>
        <v>0</v>
      </c>
      <c r="H68" s="32">
        <f t="shared" si="18"/>
        <v>0</v>
      </c>
      <c r="I68" s="32">
        <f t="shared" si="18"/>
        <v>0</v>
      </c>
      <c r="J68" s="38">
        <f t="shared" si="9"/>
        <v>0</v>
      </c>
      <c r="K68" s="2"/>
      <c r="L68" s="2"/>
    </row>
    <row r="69" spans="1:12" ht="12" customHeight="1" thickTop="1" thickBot="1" x14ac:dyDescent="0.3">
      <c r="A69" s="39" t="s">
        <v>79</v>
      </c>
      <c r="B69" s="77">
        <v>3141</v>
      </c>
      <c r="C69" s="77">
        <v>470</v>
      </c>
      <c r="D69" s="36">
        <v>0</v>
      </c>
      <c r="E69" s="37">
        <v>0</v>
      </c>
      <c r="F69" s="36">
        <v>0</v>
      </c>
      <c r="G69" s="36">
        <v>0</v>
      </c>
      <c r="H69" s="36">
        <v>0</v>
      </c>
      <c r="I69" s="36">
        <v>0</v>
      </c>
      <c r="J69" s="23">
        <f t="shared" si="9"/>
        <v>0</v>
      </c>
      <c r="K69" s="2"/>
      <c r="L69" s="2"/>
    </row>
    <row r="70" spans="1:12" ht="12" customHeight="1" thickTop="1" thickBot="1" x14ac:dyDescent="0.3">
      <c r="A70" s="39" t="s">
        <v>80</v>
      </c>
      <c r="B70" s="77">
        <v>3142</v>
      </c>
      <c r="C70" s="77">
        <v>480</v>
      </c>
      <c r="D70" s="36">
        <v>0</v>
      </c>
      <c r="E70" s="37">
        <v>0</v>
      </c>
      <c r="F70" s="36">
        <v>0</v>
      </c>
      <c r="G70" s="36">
        <v>0</v>
      </c>
      <c r="H70" s="36">
        <v>0</v>
      </c>
      <c r="I70" s="36">
        <v>0</v>
      </c>
      <c r="J70" s="23">
        <f t="shared" si="9"/>
        <v>0</v>
      </c>
      <c r="K70" s="2"/>
      <c r="L70" s="2"/>
    </row>
    <row r="71" spans="1:12" ht="12" customHeight="1" thickTop="1" thickBot="1" x14ac:dyDescent="0.3">
      <c r="A71" s="39" t="s">
        <v>81</v>
      </c>
      <c r="B71" s="77">
        <v>3143</v>
      </c>
      <c r="C71" s="77">
        <v>490</v>
      </c>
      <c r="D71" s="36">
        <v>0</v>
      </c>
      <c r="E71" s="37">
        <v>0</v>
      </c>
      <c r="F71" s="36">
        <v>0</v>
      </c>
      <c r="G71" s="36">
        <v>0</v>
      </c>
      <c r="H71" s="36">
        <v>0</v>
      </c>
      <c r="I71" s="36">
        <v>0</v>
      </c>
      <c r="J71" s="23">
        <f t="shared" si="9"/>
        <v>0</v>
      </c>
      <c r="K71" s="2"/>
      <c r="L71" s="2"/>
    </row>
    <row r="72" spans="1:12" ht="12" customHeight="1" thickTop="1" thickBot="1" x14ac:dyDescent="0.3">
      <c r="A72" s="13" t="s">
        <v>82</v>
      </c>
      <c r="B72" s="14">
        <v>3150</v>
      </c>
      <c r="C72" s="14">
        <v>500</v>
      </c>
      <c r="D72" s="31">
        <v>0</v>
      </c>
      <c r="E72" s="32">
        <v>0</v>
      </c>
      <c r="F72" s="31">
        <v>0</v>
      </c>
      <c r="G72" s="31">
        <v>0</v>
      </c>
      <c r="H72" s="31">
        <v>0</v>
      </c>
      <c r="I72" s="31">
        <v>0</v>
      </c>
      <c r="J72" s="38">
        <f t="shared" si="9"/>
        <v>0</v>
      </c>
      <c r="K72" s="2"/>
      <c r="L72" s="2"/>
    </row>
    <row r="73" spans="1:12" ht="12" customHeight="1" thickTop="1" thickBot="1" x14ac:dyDescent="0.3">
      <c r="A73" s="13" t="s">
        <v>83</v>
      </c>
      <c r="B73" s="14">
        <v>3160</v>
      </c>
      <c r="C73" s="14">
        <v>510</v>
      </c>
      <c r="D73" s="31">
        <v>0</v>
      </c>
      <c r="E73" s="32">
        <v>0</v>
      </c>
      <c r="F73" s="31">
        <v>0</v>
      </c>
      <c r="G73" s="31">
        <v>0</v>
      </c>
      <c r="H73" s="31">
        <v>0</v>
      </c>
      <c r="I73" s="31">
        <v>0</v>
      </c>
      <c r="J73" s="38">
        <f t="shared" si="9"/>
        <v>0</v>
      </c>
      <c r="K73" s="2"/>
      <c r="L73" s="2"/>
    </row>
    <row r="74" spans="1:12" ht="12" customHeight="1" thickTop="1" thickBot="1" x14ac:dyDescent="0.3">
      <c r="A74" s="12" t="s">
        <v>84</v>
      </c>
      <c r="B74" s="9">
        <v>3200</v>
      </c>
      <c r="C74" s="9">
        <v>520</v>
      </c>
      <c r="D74" s="33">
        <f t="shared" ref="D74:I74" si="19">SUM(D75:D78)</f>
        <v>0</v>
      </c>
      <c r="E74" s="33">
        <f t="shared" si="19"/>
        <v>0</v>
      </c>
      <c r="F74" s="33">
        <f t="shared" si="19"/>
        <v>0</v>
      </c>
      <c r="G74" s="33">
        <f t="shared" si="19"/>
        <v>0</v>
      </c>
      <c r="H74" s="33">
        <f t="shared" si="19"/>
        <v>0</v>
      </c>
      <c r="I74" s="33">
        <f t="shared" si="19"/>
        <v>0</v>
      </c>
      <c r="J74" s="11">
        <f t="shared" si="9"/>
        <v>0</v>
      </c>
      <c r="K74" s="2"/>
      <c r="L74" s="2"/>
    </row>
    <row r="75" spans="1:12" ht="12" customHeight="1" thickTop="1" thickBot="1" x14ac:dyDescent="0.3">
      <c r="A75" s="24" t="s">
        <v>85</v>
      </c>
      <c r="B75" s="14">
        <v>3210</v>
      </c>
      <c r="C75" s="14">
        <v>530</v>
      </c>
      <c r="D75" s="40">
        <v>0</v>
      </c>
      <c r="E75" s="41">
        <v>0</v>
      </c>
      <c r="F75" s="40">
        <v>0</v>
      </c>
      <c r="G75" s="40">
        <v>0</v>
      </c>
      <c r="H75" s="40">
        <v>0</v>
      </c>
      <c r="I75" s="40">
        <v>0</v>
      </c>
      <c r="J75" s="38">
        <f t="shared" si="9"/>
        <v>0</v>
      </c>
      <c r="K75" s="2"/>
      <c r="L75" s="2"/>
    </row>
    <row r="76" spans="1:12" ht="12" customHeight="1" thickTop="1" thickBot="1" x14ac:dyDescent="0.3">
      <c r="A76" s="24" t="s">
        <v>86</v>
      </c>
      <c r="B76" s="14">
        <v>3220</v>
      </c>
      <c r="C76" s="14">
        <v>540</v>
      </c>
      <c r="D76" s="40">
        <v>0</v>
      </c>
      <c r="E76" s="41">
        <v>0</v>
      </c>
      <c r="F76" s="40">
        <v>0</v>
      </c>
      <c r="G76" s="40">
        <v>0</v>
      </c>
      <c r="H76" s="40">
        <v>0</v>
      </c>
      <c r="I76" s="40">
        <v>0</v>
      </c>
      <c r="J76" s="38">
        <f t="shared" si="9"/>
        <v>0</v>
      </c>
      <c r="K76" s="2"/>
      <c r="L76" s="2"/>
    </row>
    <row r="77" spans="1:12" ht="12" customHeight="1" thickTop="1" thickBot="1" x14ac:dyDescent="0.3">
      <c r="A77" s="13" t="s">
        <v>87</v>
      </c>
      <c r="B77" s="14">
        <v>3230</v>
      </c>
      <c r="C77" s="14">
        <v>550</v>
      </c>
      <c r="D77" s="40">
        <v>0</v>
      </c>
      <c r="E77" s="41">
        <v>0</v>
      </c>
      <c r="F77" s="40">
        <v>0</v>
      </c>
      <c r="G77" s="40">
        <v>0</v>
      </c>
      <c r="H77" s="40">
        <v>0</v>
      </c>
      <c r="I77" s="40">
        <v>0</v>
      </c>
      <c r="J77" s="38">
        <f t="shared" si="9"/>
        <v>0</v>
      </c>
      <c r="K77" s="2"/>
      <c r="L77" s="2"/>
    </row>
    <row r="78" spans="1:12" ht="12" customHeight="1" thickTop="1" thickBot="1" x14ac:dyDescent="0.3">
      <c r="A78" s="24" t="s">
        <v>88</v>
      </c>
      <c r="B78" s="14">
        <v>3240</v>
      </c>
      <c r="C78" s="14">
        <v>560</v>
      </c>
      <c r="D78" s="31">
        <v>0</v>
      </c>
      <c r="E78" s="32">
        <v>0</v>
      </c>
      <c r="F78" s="31">
        <v>0</v>
      </c>
      <c r="G78" s="31">
        <v>0</v>
      </c>
      <c r="H78" s="31">
        <v>0</v>
      </c>
      <c r="I78" s="31">
        <v>0</v>
      </c>
      <c r="J78" s="38">
        <f t="shared" si="9"/>
        <v>0</v>
      </c>
      <c r="K78" s="2"/>
      <c r="L78" s="2"/>
    </row>
    <row r="79" spans="1:12" ht="12" customHeight="1" thickTop="1" thickBot="1" x14ac:dyDescent="0.3">
      <c r="A79" s="9" t="s">
        <v>89</v>
      </c>
      <c r="B79" s="9">
        <v>4100</v>
      </c>
      <c r="C79" s="9">
        <v>570</v>
      </c>
      <c r="D79" s="41">
        <f t="shared" ref="D79:I79" si="20">SUM(D80)</f>
        <v>0</v>
      </c>
      <c r="E79" s="41">
        <f t="shared" si="20"/>
        <v>0</v>
      </c>
      <c r="F79" s="41">
        <f t="shared" si="20"/>
        <v>0</v>
      </c>
      <c r="G79" s="41">
        <f t="shared" si="20"/>
        <v>0</v>
      </c>
      <c r="H79" s="41">
        <f t="shared" si="20"/>
        <v>0</v>
      </c>
      <c r="I79" s="41">
        <f t="shared" si="20"/>
        <v>0</v>
      </c>
      <c r="J79" s="11">
        <f t="shared" si="9"/>
        <v>0</v>
      </c>
      <c r="K79" s="2"/>
      <c r="L79" s="2"/>
    </row>
    <row r="80" spans="1:12" ht="12" customHeight="1" thickTop="1" thickBot="1" x14ac:dyDescent="0.3">
      <c r="A80" s="13" t="s">
        <v>90</v>
      </c>
      <c r="B80" s="14">
        <v>4110</v>
      </c>
      <c r="C80" s="14">
        <v>580</v>
      </c>
      <c r="D80" s="32">
        <f t="shared" ref="D80:I80" si="21">SUM(D81:D83)</f>
        <v>0</v>
      </c>
      <c r="E80" s="32">
        <f t="shared" si="21"/>
        <v>0</v>
      </c>
      <c r="F80" s="32">
        <f t="shared" si="21"/>
        <v>0</v>
      </c>
      <c r="G80" s="32">
        <f t="shared" si="21"/>
        <v>0</v>
      </c>
      <c r="H80" s="32">
        <f t="shared" si="21"/>
        <v>0</v>
      </c>
      <c r="I80" s="32">
        <f t="shared" si="21"/>
        <v>0</v>
      </c>
      <c r="J80" s="38">
        <f t="shared" si="9"/>
        <v>0</v>
      </c>
      <c r="K80" s="2"/>
      <c r="L80" s="2"/>
    </row>
    <row r="81" spans="1:12" ht="12" customHeight="1" thickTop="1" thickBot="1" x14ac:dyDescent="0.3">
      <c r="A81" s="19" t="s">
        <v>91</v>
      </c>
      <c r="B81" s="77">
        <v>4111</v>
      </c>
      <c r="C81" s="77">
        <v>590</v>
      </c>
      <c r="D81" s="31">
        <v>0</v>
      </c>
      <c r="E81" s="32">
        <v>0</v>
      </c>
      <c r="F81" s="31">
        <v>0</v>
      </c>
      <c r="G81" s="31">
        <v>0</v>
      </c>
      <c r="H81" s="31">
        <v>0</v>
      </c>
      <c r="I81" s="31">
        <v>0</v>
      </c>
      <c r="J81" s="23">
        <f t="shared" si="9"/>
        <v>0</v>
      </c>
      <c r="K81" s="2"/>
      <c r="L81" s="2"/>
    </row>
    <row r="82" spans="1:12" ht="12" customHeight="1" thickTop="1" thickBot="1" x14ac:dyDescent="0.3">
      <c r="A82" s="19" t="s">
        <v>92</v>
      </c>
      <c r="B82" s="77">
        <v>4112</v>
      </c>
      <c r="C82" s="77">
        <v>600</v>
      </c>
      <c r="D82" s="31">
        <v>0</v>
      </c>
      <c r="E82" s="32">
        <v>0</v>
      </c>
      <c r="F82" s="31">
        <v>0</v>
      </c>
      <c r="G82" s="31">
        <v>0</v>
      </c>
      <c r="H82" s="31">
        <v>0</v>
      </c>
      <c r="I82" s="31">
        <v>0</v>
      </c>
      <c r="J82" s="23">
        <f t="shared" si="9"/>
        <v>0</v>
      </c>
      <c r="K82" s="2"/>
      <c r="L82" s="2"/>
    </row>
    <row r="83" spans="1:12" ht="12" customHeight="1" thickTop="1" thickBot="1" x14ac:dyDescent="0.3">
      <c r="A83" s="42" t="s">
        <v>93</v>
      </c>
      <c r="B83" s="77">
        <v>4113</v>
      </c>
      <c r="C83" s="77">
        <v>610</v>
      </c>
      <c r="D83" s="36">
        <v>0</v>
      </c>
      <c r="E83" s="37">
        <v>0</v>
      </c>
      <c r="F83" s="36">
        <v>0</v>
      </c>
      <c r="G83" s="36">
        <v>0</v>
      </c>
      <c r="H83" s="36">
        <v>0</v>
      </c>
      <c r="I83" s="36">
        <v>0</v>
      </c>
      <c r="J83" s="23">
        <f t="shared" si="9"/>
        <v>0</v>
      </c>
      <c r="K83" s="2"/>
      <c r="L83" s="2"/>
    </row>
    <row r="84" spans="1:12" ht="12" customHeight="1" thickTop="1" thickBot="1" x14ac:dyDescent="0.3">
      <c r="A84" s="9" t="s">
        <v>94</v>
      </c>
      <c r="B84" s="9">
        <v>4200</v>
      </c>
      <c r="C84" s="9">
        <v>620</v>
      </c>
      <c r="D84" s="33">
        <f t="shared" ref="D84:I84" si="22">D85</f>
        <v>0</v>
      </c>
      <c r="E84" s="33">
        <f t="shared" si="22"/>
        <v>0</v>
      </c>
      <c r="F84" s="33">
        <f t="shared" si="22"/>
        <v>0</v>
      </c>
      <c r="G84" s="33">
        <f t="shared" si="22"/>
        <v>0</v>
      </c>
      <c r="H84" s="33">
        <f t="shared" si="22"/>
        <v>0</v>
      </c>
      <c r="I84" s="33">
        <f t="shared" si="22"/>
        <v>0</v>
      </c>
      <c r="J84" s="11">
        <f t="shared" si="9"/>
        <v>0</v>
      </c>
      <c r="K84" s="2"/>
      <c r="L84" s="2"/>
    </row>
    <row r="85" spans="1:12" ht="12" customHeight="1" thickTop="1" thickBot="1" x14ac:dyDescent="0.3">
      <c r="A85" s="13" t="s">
        <v>95</v>
      </c>
      <c r="B85" s="14">
        <v>4210</v>
      </c>
      <c r="C85" s="14">
        <v>630</v>
      </c>
      <c r="D85" s="31">
        <v>0</v>
      </c>
      <c r="E85" s="32">
        <v>0</v>
      </c>
      <c r="F85" s="31">
        <v>0</v>
      </c>
      <c r="G85" s="31">
        <v>0</v>
      </c>
      <c r="H85" s="31">
        <v>0</v>
      </c>
      <c r="I85" s="31">
        <v>0</v>
      </c>
      <c r="J85" s="38">
        <f t="shared" si="9"/>
        <v>0</v>
      </c>
      <c r="K85" s="2"/>
      <c r="L85" s="2"/>
    </row>
    <row r="86" spans="1:12" ht="12" customHeight="1" thickTop="1" thickBot="1" x14ac:dyDescent="0.3">
      <c r="A86" s="19" t="s">
        <v>96</v>
      </c>
      <c r="B86" s="77">
        <v>5000</v>
      </c>
      <c r="C86" s="77">
        <v>640</v>
      </c>
      <c r="D86" s="36" t="s">
        <v>97</v>
      </c>
      <c r="E86" s="36">
        <v>0</v>
      </c>
      <c r="F86" s="43" t="s">
        <v>97</v>
      </c>
      <c r="G86" s="43" t="s">
        <v>97</v>
      </c>
      <c r="H86" s="43" t="s">
        <v>97</v>
      </c>
      <c r="I86" s="43" t="s">
        <v>97</v>
      </c>
      <c r="J86" s="23" t="s">
        <v>97</v>
      </c>
      <c r="K86" s="2"/>
      <c r="L86" s="2"/>
    </row>
    <row r="87" spans="1:12" ht="24" hidden="1" customHeight="1" thickTop="1" thickBot="1" x14ac:dyDescent="0.3">
      <c r="A87" s="19" t="s">
        <v>98</v>
      </c>
      <c r="B87" s="77">
        <v>9000</v>
      </c>
      <c r="C87" s="77">
        <v>650</v>
      </c>
      <c r="D87" s="36">
        <v>0</v>
      </c>
      <c r="E87" s="37">
        <v>0</v>
      </c>
      <c r="F87" s="36">
        <v>0</v>
      </c>
      <c r="G87" s="36">
        <v>0</v>
      </c>
      <c r="H87" s="36">
        <v>0</v>
      </c>
      <c r="I87" s="36">
        <v>0</v>
      </c>
      <c r="J87" s="23">
        <f t="shared" ref="J87" si="23">F87+G87-H87</f>
        <v>0</v>
      </c>
      <c r="K87" s="2"/>
      <c r="L87" s="2"/>
    </row>
    <row r="88" spans="1:12" ht="15.75" hidden="1" customHeight="1" thickTop="1" x14ac:dyDescent="0.25">
      <c r="A88" s="44"/>
      <c r="B88" s="45"/>
      <c r="C88" s="45">
        <v>650</v>
      </c>
      <c r="D88" s="46"/>
      <c r="E88" s="47"/>
      <c r="F88" s="46"/>
      <c r="G88" s="46"/>
      <c r="H88" s="46"/>
      <c r="I88" s="46"/>
      <c r="J88" s="48"/>
      <c r="K88" s="2"/>
      <c r="L88" s="2"/>
    </row>
    <row r="89" spans="1:12" ht="15" hidden="1" customHeight="1" x14ac:dyDescent="0.25">
      <c r="A89" s="49"/>
      <c r="B89" s="50"/>
      <c r="C89" s="50"/>
      <c r="D89" s="51"/>
      <c r="E89" s="52"/>
      <c r="F89" s="51"/>
      <c r="G89" s="51"/>
      <c r="H89" s="51"/>
      <c r="I89" s="51"/>
      <c r="J89" s="53"/>
      <c r="K89" s="2"/>
      <c r="L89" s="2"/>
    </row>
    <row r="90" spans="1:12" ht="15" hidden="1" customHeight="1" x14ac:dyDescent="0.25">
      <c r="A90" s="49"/>
      <c r="B90" s="50"/>
      <c r="C90" s="50"/>
      <c r="D90" s="51"/>
      <c r="E90" s="52"/>
      <c r="F90" s="51"/>
      <c r="G90" s="51"/>
      <c r="H90" s="51"/>
      <c r="I90" s="51"/>
      <c r="J90" s="53"/>
      <c r="K90" s="2"/>
      <c r="L90" s="2"/>
    </row>
    <row r="91" spans="1:12" ht="15" hidden="1" customHeight="1" x14ac:dyDescent="0.25">
      <c r="A91" s="54"/>
      <c r="B91" s="50"/>
      <c r="C91" s="50"/>
      <c r="D91" s="51"/>
      <c r="E91" s="55"/>
      <c r="F91" s="51"/>
      <c r="G91" s="51"/>
      <c r="H91" s="51"/>
      <c r="I91" s="51"/>
      <c r="J91" s="53"/>
      <c r="K91" s="2"/>
      <c r="L91" s="2"/>
    </row>
    <row r="92" spans="1:12" ht="15" hidden="1" customHeight="1" x14ac:dyDescent="0.25">
      <c r="A92" s="56"/>
      <c r="B92" s="57"/>
      <c r="C92" s="57"/>
      <c r="D92" s="58"/>
      <c r="E92" s="59"/>
      <c r="F92" s="58"/>
      <c r="G92" s="58"/>
      <c r="H92" s="58"/>
      <c r="I92" s="58"/>
      <c r="J92" s="60"/>
      <c r="K92" s="2"/>
      <c r="L92" s="2"/>
    </row>
    <row r="93" spans="1:12" ht="15" hidden="1" customHeight="1" x14ac:dyDescent="0.25">
      <c r="A93" s="49"/>
      <c r="B93" s="50"/>
      <c r="C93" s="50"/>
      <c r="D93" s="51"/>
      <c r="E93" s="52"/>
      <c r="F93" s="51"/>
      <c r="G93" s="51"/>
      <c r="H93" s="51"/>
      <c r="I93" s="51"/>
      <c r="J93" s="53"/>
      <c r="K93" s="2"/>
      <c r="L93" s="2"/>
    </row>
    <row r="94" spans="1:12" ht="15" hidden="1" customHeight="1" x14ac:dyDescent="0.25">
      <c r="A94" s="49"/>
      <c r="B94" s="50"/>
      <c r="C94" s="50"/>
      <c r="D94" s="51"/>
      <c r="E94" s="52"/>
      <c r="F94" s="51"/>
      <c r="G94" s="51"/>
      <c r="H94" s="51"/>
      <c r="I94" s="51"/>
      <c r="J94" s="53"/>
      <c r="K94" s="2"/>
      <c r="L94" s="2"/>
    </row>
    <row r="95" spans="1:12" ht="15" hidden="1" customHeight="1" x14ac:dyDescent="0.25">
      <c r="A95" s="49"/>
      <c r="B95" s="50"/>
      <c r="C95" s="50"/>
      <c r="D95" s="51"/>
      <c r="E95" s="52"/>
      <c r="F95" s="51"/>
      <c r="G95" s="51"/>
      <c r="H95" s="51"/>
      <c r="I95" s="51"/>
      <c r="J95" s="53"/>
      <c r="K95" s="2"/>
      <c r="L95" s="2"/>
    </row>
    <row r="96" spans="1:12" ht="15" hidden="1" customHeight="1" x14ac:dyDescent="0.25">
      <c r="A96" s="61"/>
      <c r="B96" s="62"/>
      <c r="C96" s="62"/>
      <c r="D96" s="63"/>
      <c r="E96" s="64"/>
      <c r="F96" s="63"/>
      <c r="G96" s="63"/>
      <c r="H96" s="63"/>
      <c r="I96" s="63"/>
      <c r="J96" s="60"/>
      <c r="K96" s="2"/>
      <c r="L96" s="2"/>
    </row>
    <row r="97" spans="1:12" ht="15" hidden="1" customHeight="1" x14ac:dyDescent="0.25">
      <c r="A97" s="56"/>
      <c r="B97" s="57"/>
      <c r="C97" s="57"/>
      <c r="D97" s="65"/>
      <c r="E97" s="66"/>
      <c r="F97" s="65"/>
      <c r="G97" s="65"/>
      <c r="H97" s="65"/>
      <c r="I97" s="65"/>
      <c r="J97" s="67"/>
      <c r="K97" s="2"/>
      <c r="L97" s="2"/>
    </row>
    <row r="98" spans="1:12" ht="21" hidden="1" customHeight="1" thickTop="1" x14ac:dyDescent="0.25">
      <c r="A98" s="56"/>
      <c r="B98" s="57"/>
      <c r="C98" s="57"/>
      <c r="D98" s="65"/>
      <c r="E98" s="66"/>
      <c r="F98" s="65"/>
      <c r="G98" s="65"/>
      <c r="H98" s="65"/>
      <c r="I98" s="65"/>
      <c r="J98" s="67"/>
      <c r="K98" s="2"/>
      <c r="L98" s="2"/>
    </row>
    <row r="99" spans="1:12" ht="20.25" hidden="1" customHeight="1" x14ac:dyDescent="0.25">
      <c r="A99" s="68"/>
      <c r="B99" s="69"/>
      <c r="C99" s="50"/>
      <c r="D99" s="52"/>
      <c r="E99" s="70"/>
      <c r="F99" s="71"/>
      <c r="G99" s="71"/>
      <c r="H99" s="71"/>
      <c r="I99" s="71"/>
      <c r="J99" s="72"/>
      <c r="K99" s="2"/>
      <c r="L99" s="2"/>
    </row>
    <row r="100" spans="1:12" ht="12.75" customHeight="1" thickTop="1" x14ac:dyDescent="0.25">
      <c r="A100" s="4" t="s">
        <v>99</v>
      </c>
      <c r="D100" s="73"/>
      <c r="E100" s="73"/>
    </row>
    <row r="101" spans="1:12" x14ac:dyDescent="0.25">
      <c r="A101" s="74" t="s">
        <v>112</v>
      </c>
      <c r="B101" s="1"/>
      <c r="C101" s="74"/>
      <c r="D101" s="223"/>
      <c r="E101" s="223"/>
      <c r="F101" s="74"/>
      <c r="G101" s="224" t="s">
        <v>103</v>
      </c>
      <c r="H101" s="224"/>
      <c r="I101" s="224"/>
      <c r="J101" s="1"/>
      <c r="K101" s="1"/>
      <c r="L101" s="1"/>
    </row>
    <row r="102" spans="1:12" x14ac:dyDescent="0.25">
      <c r="A102" s="1"/>
      <c r="B102" s="74"/>
      <c r="C102" s="74"/>
      <c r="D102" s="225" t="s">
        <v>100</v>
      </c>
      <c r="E102" s="225"/>
      <c r="F102" s="74"/>
      <c r="G102" s="226" t="s">
        <v>101</v>
      </c>
      <c r="H102" s="226"/>
      <c r="I102" s="1"/>
      <c r="J102" s="1"/>
      <c r="K102" s="1"/>
      <c r="L102" s="1"/>
    </row>
    <row r="103" spans="1:12" x14ac:dyDescent="0.25">
      <c r="A103" s="74" t="s">
        <v>102</v>
      </c>
      <c r="B103" s="1"/>
      <c r="C103" s="74"/>
      <c r="D103" s="227"/>
      <c r="E103" s="227"/>
      <c r="F103" s="74"/>
      <c r="G103" s="224" t="s">
        <v>104</v>
      </c>
      <c r="H103" s="224"/>
      <c r="I103" s="224"/>
      <c r="J103" s="1"/>
      <c r="K103" s="1"/>
      <c r="L103" s="1"/>
    </row>
    <row r="104" spans="1:12" x14ac:dyDescent="0.25">
      <c r="A104" s="75"/>
      <c r="B104" s="1"/>
      <c r="C104" s="74"/>
      <c r="D104" s="225" t="s">
        <v>100</v>
      </c>
      <c r="E104" s="225"/>
      <c r="F104" s="1"/>
      <c r="G104" s="226" t="s">
        <v>101</v>
      </c>
      <c r="H104" s="226"/>
      <c r="I104" s="76"/>
      <c r="J104" s="1"/>
      <c r="K104" s="1"/>
      <c r="L104" s="1"/>
    </row>
  </sheetData>
  <mergeCells count="34">
    <mergeCell ref="D102:E102"/>
    <mergeCell ref="G102:H102"/>
    <mergeCell ref="D104:E104"/>
    <mergeCell ref="G104:H104"/>
    <mergeCell ref="D101:E101"/>
    <mergeCell ref="G101:I101"/>
    <mergeCell ref="D103:E103"/>
    <mergeCell ref="G103:I103"/>
    <mergeCell ref="F19:F21"/>
    <mergeCell ref="G19:G21"/>
    <mergeCell ref="H19:H21"/>
    <mergeCell ref="I19:I21"/>
    <mergeCell ref="J19:J21"/>
    <mergeCell ref="A19:A21"/>
    <mergeCell ref="B19:B21"/>
    <mergeCell ref="C19:C21"/>
    <mergeCell ref="D19:D21"/>
    <mergeCell ref="E19:E21"/>
    <mergeCell ref="A18:L18"/>
    <mergeCell ref="A15:C15"/>
    <mergeCell ref="E15:J15"/>
    <mergeCell ref="A14:C14"/>
    <mergeCell ref="E14:J14"/>
    <mergeCell ref="A13:C13"/>
    <mergeCell ref="E13:J13"/>
    <mergeCell ref="A12:C12"/>
    <mergeCell ref="E12:H12"/>
    <mergeCell ref="B11:G11"/>
    <mergeCell ref="G1:J3"/>
    <mergeCell ref="A6:J6"/>
    <mergeCell ref="A5:J5"/>
    <mergeCell ref="A4:J4"/>
    <mergeCell ref="B10:G10"/>
    <mergeCell ref="B9:G9"/>
  </mergeCells>
  <pageMargins left="0.11811023622047245" right="0" top="0" bottom="0" header="0" footer="0"/>
  <pageSetup paperSize="9" scale="46" orientation="landscape" verticalDpi="300" r:id="rId1"/>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877D4-F1C8-498F-8267-9C02092CCDF8}">
  <dimension ref="A1:H115"/>
  <sheetViews>
    <sheetView topLeftCell="A87" workbookViewId="0">
      <selection activeCell="K51" sqref="K51"/>
    </sheetView>
  </sheetViews>
  <sheetFormatPr defaultColWidth="9.140625" defaultRowHeight="15" x14ac:dyDescent="0.25"/>
  <cols>
    <col min="2" max="2" width="25.28515625" customWidth="1"/>
    <col min="3" max="3" width="11.85546875" customWidth="1"/>
    <col min="4" max="4" width="17.140625" customWidth="1"/>
    <col min="5" max="5" width="9.140625" hidden="1" customWidth="1"/>
    <col min="258" max="258" width="25.28515625" customWidth="1"/>
    <col min="259" max="259" width="11.85546875" customWidth="1"/>
    <col min="260" max="260" width="17.140625" customWidth="1"/>
    <col min="261" max="261" width="0" hidden="1" customWidth="1"/>
    <col min="514" max="514" width="25.28515625" customWidth="1"/>
    <col min="515" max="515" width="11.85546875" customWidth="1"/>
    <col min="516" max="516" width="17.140625" customWidth="1"/>
    <col min="517" max="517" width="0" hidden="1" customWidth="1"/>
    <col min="770" max="770" width="25.28515625" customWidth="1"/>
    <col min="771" max="771" width="11.85546875" customWidth="1"/>
    <col min="772" max="772" width="17.140625" customWidth="1"/>
    <col min="773" max="773" width="0" hidden="1" customWidth="1"/>
    <col min="1026" max="1026" width="25.28515625" customWidth="1"/>
    <col min="1027" max="1027" width="11.85546875" customWidth="1"/>
    <col min="1028" max="1028" width="17.140625" customWidth="1"/>
    <col min="1029" max="1029" width="0" hidden="1" customWidth="1"/>
    <col min="1282" max="1282" width="25.28515625" customWidth="1"/>
    <col min="1283" max="1283" width="11.85546875" customWidth="1"/>
    <col min="1284" max="1284" width="17.140625" customWidth="1"/>
    <col min="1285" max="1285" width="0" hidden="1" customWidth="1"/>
    <col min="1538" max="1538" width="25.28515625" customWidth="1"/>
    <col min="1539" max="1539" width="11.85546875" customWidth="1"/>
    <col min="1540" max="1540" width="17.140625" customWidth="1"/>
    <col min="1541" max="1541" width="0" hidden="1" customWidth="1"/>
    <col min="1794" max="1794" width="25.28515625" customWidth="1"/>
    <col min="1795" max="1795" width="11.85546875" customWidth="1"/>
    <col min="1796" max="1796" width="17.140625" customWidth="1"/>
    <col min="1797" max="1797" width="0" hidden="1" customWidth="1"/>
    <col min="2050" max="2050" width="25.28515625" customWidth="1"/>
    <col min="2051" max="2051" width="11.85546875" customWidth="1"/>
    <col min="2052" max="2052" width="17.140625" customWidth="1"/>
    <col min="2053" max="2053" width="0" hidden="1" customWidth="1"/>
    <col min="2306" max="2306" width="25.28515625" customWidth="1"/>
    <col min="2307" max="2307" width="11.85546875" customWidth="1"/>
    <col min="2308" max="2308" width="17.140625" customWidth="1"/>
    <col min="2309" max="2309" width="0" hidden="1" customWidth="1"/>
    <col min="2562" max="2562" width="25.28515625" customWidth="1"/>
    <col min="2563" max="2563" width="11.85546875" customWidth="1"/>
    <col min="2564" max="2564" width="17.140625" customWidth="1"/>
    <col min="2565" max="2565" width="0" hidden="1" customWidth="1"/>
    <col min="2818" max="2818" width="25.28515625" customWidth="1"/>
    <col min="2819" max="2819" width="11.85546875" customWidth="1"/>
    <col min="2820" max="2820" width="17.140625" customWidth="1"/>
    <col min="2821" max="2821" width="0" hidden="1" customWidth="1"/>
    <col min="3074" max="3074" width="25.28515625" customWidth="1"/>
    <col min="3075" max="3075" width="11.85546875" customWidth="1"/>
    <col min="3076" max="3076" width="17.140625" customWidth="1"/>
    <col min="3077" max="3077" width="0" hidden="1" customWidth="1"/>
    <col min="3330" max="3330" width="25.28515625" customWidth="1"/>
    <col min="3331" max="3331" width="11.85546875" customWidth="1"/>
    <col min="3332" max="3332" width="17.140625" customWidth="1"/>
    <col min="3333" max="3333" width="0" hidden="1" customWidth="1"/>
    <col min="3586" max="3586" width="25.28515625" customWidth="1"/>
    <col min="3587" max="3587" width="11.85546875" customWidth="1"/>
    <col min="3588" max="3588" width="17.140625" customWidth="1"/>
    <col min="3589" max="3589" width="0" hidden="1" customWidth="1"/>
    <col min="3842" max="3842" width="25.28515625" customWidth="1"/>
    <col min="3843" max="3843" width="11.85546875" customWidth="1"/>
    <col min="3844" max="3844" width="17.140625" customWidth="1"/>
    <col min="3845" max="3845" width="0" hidden="1" customWidth="1"/>
    <col min="4098" max="4098" width="25.28515625" customWidth="1"/>
    <col min="4099" max="4099" width="11.85546875" customWidth="1"/>
    <col min="4100" max="4100" width="17.140625" customWidth="1"/>
    <col min="4101" max="4101" width="0" hidden="1" customWidth="1"/>
    <col min="4354" max="4354" width="25.28515625" customWidth="1"/>
    <col min="4355" max="4355" width="11.85546875" customWidth="1"/>
    <col min="4356" max="4356" width="17.140625" customWidth="1"/>
    <col min="4357" max="4357" width="0" hidden="1" customWidth="1"/>
    <col min="4610" max="4610" width="25.28515625" customWidth="1"/>
    <col min="4611" max="4611" width="11.85546875" customWidth="1"/>
    <col min="4612" max="4612" width="17.140625" customWidth="1"/>
    <col min="4613" max="4613" width="0" hidden="1" customWidth="1"/>
    <col min="4866" max="4866" width="25.28515625" customWidth="1"/>
    <col min="4867" max="4867" width="11.85546875" customWidth="1"/>
    <col min="4868" max="4868" width="17.140625" customWidth="1"/>
    <col min="4869" max="4869" width="0" hidden="1" customWidth="1"/>
    <col min="5122" max="5122" width="25.28515625" customWidth="1"/>
    <col min="5123" max="5123" width="11.85546875" customWidth="1"/>
    <col min="5124" max="5124" width="17.140625" customWidth="1"/>
    <col min="5125" max="5125" width="0" hidden="1" customWidth="1"/>
    <col min="5378" max="5378" width="25.28515625" customWidth="1"/>
    <col min="5379" max="5379" width="11.85546875" customWidth="1"/>
    <col min="5380" max="5380" width="17.140625" customWidth="1"/>
    <col min="5381" max="5381" width="0" hidden="1" customWidth="1"/>
    <col min="5634" max="5634" width="25.28515625" customWidth="1"/>
    <col min="5635" max="5635" width="11.85546875" customWidth="1"/>
    <col min="5636" max="5636" width="17.140625" customWidth="1"/>
    <col min="5637" max="5637" width="0" hidden="1" customWidth="1"/>
    <col min="5890" max="5890" width="25.28515625" customWidth="1"/>
    <col min="5891" max="5891" width="11.85546875" customWidth="1"/>
    <col min="5892" max="5892" width="17.140625" customWidth="1"/>
    <col min="5893" max="5893" width="0" hidden="1" customWidth="1"/>
    <col min="6146" max="6146" width="25.28515625" customWidth="1"/>
    <col min="6147" max="6147" width="11.85546875" customWidth="1"/>
    <col min="6148" max="6148" width="17.140625" customWidth="1"/>
    <col min="6149" max="6149" width="0" hidden="1" customWidth="1"/>
    <col min="6402" max="6402" width="25.28515625" customWidth="1"/>
    <col min="6403" max="6403" width="11.85546875" customWidth="1"/>
    <col min="6404" max="6404" width="17.140625" customWidth="1"/>
    <col min="6405" max="6405" width="0" hidden="1" customWidth="1"/>
    <col min="6658" max="6658" width="25.28515625" customWidth="1"/>
    <col min="6659" max="6659" width="11.85546875" customWidth="1"/>
    <col min="6660" max="6660" width="17.140625" customWidth="1"/>
    <col min="6661" max="6661" width="0" hidden="1" customWidth="1"/>
    <col min="6914" max="6914" width="25.28515625" customWidth="1"/>
    <col min="6915" max="6915" width="11.85546875" customWidth="1"/>
    <col min="6916" max="6916" width="17.140625" customWidth="1"/>
    <col min="6917" max="6917" width="0" hidden="1" customWidth="1"/>
    <col min="7170" max="7170" width="25.28515625" customWidth="1"/>
    <col min="7171" max="7171" width="11.85546875" customWidth="1"/>
    <col min="7172" max="7172" width="17.140625" customWidth="1"/>
    <col min="7173" max="7173" width="0" hidden="1" customWidth="1"/>
    <col min="7426" max="7426" width="25.28515625" customWidth="1"/>
    <col min="7427" max="7427" width="11.85546875" customWidth="1"/>
    <col min="7428" max="7428" width="17.140625" customWidth="1"/>
    <col min="7429" max="7429" width="0" hidden="1" customWidth="1"/>
    <col min="7682" max="7682" width="25.28515625" customWidth="1"/>
    <col min="7683" max="7683" width="11.85546875" customWidth="1"/>
    <col min="7684" max="7684" width="17.140625" customWidth="1"/>
    <col min="7685" max="7685" width="0" hidden="1" customWidth="1"/>
    <col min="7938" max="7938" width="25.28515625" customWidth="1"/>
    <col min="7939" max="7939" width="11.85546875" customWidth="1"/>
    <col min="7940" max="7940" width="17.140625" customWidth="1"/>
    <col min="7941" max="7941" width="0" hidden="1" customWidth="1"/>
    <col min="8194" max="8194" width="25.28515625" customWidth="1"/>
    <col min="8195" max="8195" width="11.85546875" customWidth="1"/>
    <col min="8196" max="8196" width="17.140625" customWidth="1"/>
    <col min="8197" max="8197" width="0" hidden="1" customWidth="1"/>
    <col min="8450" max="8450" width="25.28515625" customWidth="1"/>
    <col min="8451" max="8451" width="11.85546875" customWidth="1"/>
    <col min="8452" max="8452" width="17.140625" customWidth="1"/>
    <col min="8453" max="8453" width="0" hidden="1" customWidth="1"/>
    <col min="8706" max="8706" width="25.28515625" customWidth="1"/>
    <col min="8707" max="8707" width="11.85546875" customWidth="1"/>
    <col min="8708" max="8708" width="17.140625" customWidth="1"/>
    <col min="8709" max="8709" width="0" hidden="1" customWidth="1"/>
    <col min="8962" max="8962" width="25.28515625" customWidth="1"/>
    <col min="8963" max="8963" width="11.85546875" customWidth="1"/>
    <col min="8964" max="8964" width="17.140625" customWidth="1"/>
    <col min="8965" max="8965" width="0" hidden="1" customWidth="1"/>
    <col min="9218" max="9218" width="25.28515625" customWidth="1"/>
    <col min="9219" max="9219" width="11.85546875" customWidth="1"/>
    <col min="9220" max="9220" width="17.140625" customWidth="1"/>
    <col min="9221" max="9221" width="0" hidden="1" customWidth="1"/>
    <col min="9474" max="9474" width="25.28515625" customWidth="1"/>
    <col min="9475" max="9475" width="11.85546875" customWidth="1"/>
    <col min="9476" max="9476" width="17.140625" customWidth="1"/>
    <col min="9477" max="9477" width="0" hidden="1" customWidth="1"/>
    <col min="9730" max="9730" width="25.28515625" customWidth="1"/>
    <col min="9731" max="9731" width="11.85546875" customWidth="1"/>
    <col min="9732" max="9732" width="17.140625" customWidth="1"/>
    <col min="9733" max="9733" width="0" hidden="1" customWidth="1"/>
    <col min="9986" max="9986" width="25.28515625" customWidth="1"/>
    <col min="9987" max="9987" width="11.85546875" customWidth="1"/>
    <col min="9988" max="9988" width="17.140625" customWidth="1"/>
    <col min="9989" max="9989" width="0" hidden="1" customWidth="1"/>
    <col min="10242" max="10242" width="25.28515625" customWidth="1"/>
    <col min="10243" max="10243" width="11.85546875" customWidth="1"/>
    <col min="10244" max="10244" width="17.140625" customWidth="1"/>
    <col min="10245" max="10245" width="0" hidden="1" customWidth="1"/>
    <col min="10498" max="10498" width="25.28515625" customWidth="1"/>
    <col min="10499" max="10499" width="11.85546875" customWidth="1"/>
    <col min="10500" max="10500" width="17.140625" customWidth="1"/>
    <col min="10501" max="10501" width="0" hidden="1" customWidth="1"/>
    <col min="10754" max="10754" width="25.28515625" customWidth="1"/>
    <col min="10755" max="10755" width="11.85546875" customWidth="1"/>
    <col min="10756" max="10756" width="17.140625" customWidth="1"/>
    <col min="10757" max="10757" width="0" hidden="1" customWidth="1"/>
    <col min="11010" max="11010" width="25.28515625" customWidth="1"/>
    <col min="11011" max="11011" width="11.85546875" customWidth="1"/>
    <col min="11012" max="11012" width="17.140625" customWidth="1"/>
    <col min="11013" max="11013" width="0" hidden="1" customWidth="1"/>
    <col min="11266" max="11266" width="25.28515625" customWidth="1"/>
    <col min="11267" max="11267" width="11.85546875" customWidth="1"/>
    <col min="11268" max="11268" width="17.140625" customWidth="1"/>
    <col min="11269" max="11269" width="0" hidden="1" customWidth="1"/>
    <col min="11522" max="11522" width="25.28515625" customWidth="1"/>
    <col min="11523" max="11523" width="11.85546875" customWidth="1"/>
    <col min="11524" max="11524" width="17.140625" customWidth="1"/>
    <col min="11525" max="11525" width="0" hidden="1" customWidth="1"/>
    <col min="11778" max="11778" width="25.28515625" customWidth="1"/>
    <col min="11779" max="11779" width="11.85546875" customWidth="1"/>
    <col min="11780" max="11780" width="17.140625" customWidth="1"/>
    <col min="11781" max="11781" width="0" hidden="1" customWidth="1"/>
    <col min="12034" max="12034" width="25.28515625" customWidth="1"/>
    <col min="12035" max="12035" width="11.85546875" customWidth="1"/>
    <col min="12036" max="12036" width="17.140625" customWidth="1"/>
    <col min="12037" max="12037" width="0" hidden="1" customWidth="1"/>
    <col min="12290" max="12290" width="25.28515625" customWidth="1"/>
    <col min="12291" max="12291" width="11.85546875" customWidth="1"/>
    <col min="12292" max="12292" width="17.140625" customWidth="1"/>
    <col min="12293" max="12293" width="0" hidden="1" customWidth="1"/>
    <col min="12546" max="12546" width="25.28515625" customWidth="1"/>
    <col min="12547" max="12547" width="11.85546875" customWidth="1"/>
    <col min="12548" max="12548" width="17.140625" customWidth="1"/>
    <col min="12549" max="12549" width="0" hidden="1" customWidth="1"/>
    <col min="12802" max="12802" width="25.28515625" customWidth="1"/>
    <col min="12803" max="12803" width="11.85546875" customWidth="1"/>
    <col min="12804" max="12804" width="17.140625" customWidth="1"/>
    <col min="12805" max="12805" width="0" hidden="1" customWidth="1"/>
    <col min="13058" max="13058" width="25.28515625" customWidth="1"/>
    <col min="13059" max="13059" width="11.85546875" customWidth="1"/>
    <col min="13060" max="13060" width="17.140625" customWidth="1"/>
    <col min="13061" max="13061" width="0" hidden="1" customWidth="1"/>
    <col min="13314" max="13314" width="25.28515625" customWidth="1"/>
    <col min="13315" max="13315" width="11.85546875" customWidth="1"/>
    <col min="13316" max="13316" width="17.140625" customWidth="1"/>
    <col min="13317" max="13317" width="0" hidden="1" customWidth="1"/>
    <col min="13570" max="13570" width="25.28515625" customWidth="1"/>
    <col min="13571" max="13571" width="11.85546875" customWidth="1"/>
    <col min="13572" max="13572" width="17.140625" customWidth="1"/>
    <col min="13573" max="13573" width="0" hidden="1" customWidth="1"/>
    <col min="13826" max="13826" width="25.28515625" customWidth="1"/>
    <col min="13827" max="13827" width="11.85546875" customWidth="1"/>
    <col min="13828" max="13828" width="17.140625" customWidth="1"/>
    <col min="13829" max="13829" width="0" hidden="1" customWidth="1"/>
    <col min="14082" max="14082" width="25.28515625" customWidth="1"/>
    <col min="14083" max="14083" width="11.85546875" customWidth="1"/>
    <col min="14084" max="14084" width="17.140625" customWidth="1"/>
    <col min="14085" max="14085" width="0" hidden="1" customWidth="1"/>
    <col min="14338" max="14338" width="25.28515625" customWidth="1"/>
    <col min="14339" max="14339" width="11.85546875" customWidth="1"/>
    <col min="14340" max="14340" width="17.140625" customWidth="1"/>
    <col min="14341" max="14341" width="0" hidden="1" customWidth="1"/>
    <col min="14594" max="14594" width="25.28515625" customWidth="1"/>
    <col min="14595" max="14595" width="11.85546875" customWidth="1"/>
    <col min="14596" max="14596" width="17.140625" customWidth="1"/>
    <col min="14597" max="14597" width="0" hidden="1" customWidth="1"/>
    <col min="14850" max="14850" width="25.28515625" customWidth="1"/>
    <col min="14851" max="14851" width="11.85546875" customWidth="1"/>
    <col min="14852" max="14852" width="17.140625" customWidth="1"/>
    <col min="14853" max="14853" width="0" hidden="1" customWidth="1"/>
    <col min="15106" max="15106" width="25.28515625" customWidth="1"/>
    <col min="15107" max="15107" width="11.85546875" customWidth="1"/>
    <col min="15108" max="15108" width="17.140625" customWidth="1"/>
    <col min="15109" max="15109" width="0" hidden="1" customWidth="1"/>
    <col min="15362" max="15362" width="25.28515625" customWidth="1"/>
    <col min="15363" max="15363" width="11.85546875" customWidth="1"/>
    <col min="15364" max="15364" width="17.140625" customWidth="1"/>
    <col min="15365" max="15365" width="0" hidden="1" customWidth="1"/>
    <col min="15618" max="15618" width="25.28515625" customWidth="1"/>
    <col min="15619" max="15619" width="11.85546875" customWidth="1"/>
    <col min="15620" max="15620" width="17.140625" customWidth="1"/>
    <col min="15621" max="15621" width="0" hidden="1" customWidth="1"/>
    <col min="15874" max="15874" width="25.28515625" customWidth="1"/>
    <col min="15875" max="15875" width="11.85546875" customWidth="1"/>
    <col min="15876" max="15876" width="17.140625" customWidth="1"/>
    <col min="15877" max="15877" width="0" hidden="1" customWidth="1"/>
    <col min="16130" max="16130" width="25.28515625" customWidth="1"/>
    <col min="16131" max="16131" width="11.85546875" customWidth="1"/>
    <col min="16132" max="16132" width="17.140625" customWidth="1"/>
    <col min="16133" max="16133" width="0" hidden="1" customWidth="1"/>
  </cols>
  <sheetData>
    <row r="1" spans="1:8" ht="12.75" customHeight="1" x14ac:dyDescent="0.25">
      <c r="B1" s="230" t="s">
        <v>181</v>
      </c>
      <c r="C1" s="186"/>
      <c r="D1" s="186"/>
      <c r="E1" s="186"/>
    </row>
    <row r="2" spans="1:8" ht="30" customHeight="1" x14ac:dyDescent="0.25">
      <c r="B2" s="231"/>
      <c r="C2" s="186"/>
      <c r="D2" s="186"/>
      <c r="E2" s="186"/>
    </row>
    <row r="3" spans="1:8" ht="12.75" customHeight="1" x14ac:dyDescent="0.25">
      <c r="B3" s="187"/>
      <c r="C3" s="186"/>
      <c r="D3" s="186"/>
      <c r="E3" s="186"/>
    </row>
    <row r="4" spans="1:8" ht="12.75" customHeight="1" x14ac:dyDescent="0.25">
      <c r="B4" s="186"/>
      <c r="C4" s="186"/>
      <c r="D4" s="186"/>
      <c r="E4" s="186"/>
    </row>
    <row r="5" spans="1:8" ht="12.75" customHeight="1" x14ac:dyDescent="0.25">
      <c r="B5" s="186"/>
      <c r="C5" s="186"/>
      <c r="D5" s="186"/>
      <c r="E5" s="186"/>
    </row>
    <row r="6" spans="1:8" ht="12.75" customHeight="1" x14ac:dyDescent="0.25">
      <c r="B6" s="186"/>
      <c r="C6" s="186"/>
      <c r="D6" s="186"/>
      <c r="E6" s="186"/>
    </row>
    <row r="7" spans="1:8" ht="15.75" customHeight="1" x14ac:dyDescent="0.25">
      <c r="A7" s="232" t="s">
        <v>182</v>
      </c>
      <c r="B7" s="233"/>
      <c r="C7" s="233"/>
      <c r="D7" s="233"/>
      <c r="E7" s="233"/>
      <c r="F7" s="233"/>
      <c r="G7" s="233"/>
      <c r="H7" s="233"/>
    </row>
    <row r="8" spans="1:8" ht="14.25" customHeight="1" x14ac:dyDescent="0.25">
      <c r="B8" s="232" t="s">
        <v>183</v>
      </c>
      <c r="C8" s="232"/>
      <c r="D8" s="232"/>
      <c r="E8" s="186"/>
    </row>
    <row r="9" spans="1:8" ht="15.75" customHeight="1" x14ac:dyDescent="0.25">
      <c r="B9" s="234" t="s">
        <v>226</v>
      </c>
      <c r="C9" s="234"/>
      <c r="D9" s="234"/>
      <c r="E9" s="186"/>
    </row>
    <row r="10" spans="1:8" ht="15.75" hidden="1" customHeight="1" x14ac:dyDescent="0.25">
      <c r="B10" s="232"/>
      <c r="C10" s="232"/>
      <c r="D10" s="232"/>
      <c r="E10" s="186" t="s">
        <v>184</v>
      </c>
    </row>
    <row r="11" spans="1:8" ht="12.75" customHeight="1" x14ac:dyDescent="0.25">
      <c r="B11" s="188"/>
      <c r="C11" s="188"/>
      <c r="D11" s="188"/>
      <c r="E11" s="186"/>
    </row>
    <row r="12" spans="1:8" ht="12.75" hidden="1" customHeight="1" x14ac:dyDescent="0.25">
      <c r="B12" s="189" t="s">
        <v>185</v>
      </c>
      <c r="C12" s="228"/>
      <c r="D12" s="228"/>
      <c r="E12" s="186" t="s">
        <v>184</v>
      </c>
    </row>
    <row r="13" spans="1:8" ht="12.75" hidden="1" customHeight="1" x14ac:dyDescent="0.25">
      <c r="B13" s="189" t="s">
        <v>186</v>
      </c>
      <c r="C13" s="228"/>
      <c r="D13" s="228"/>
      <c r="E13" s="186" t="s">
        <v>184</v>
      </c>
    </row>
    <row r="14" spans="1:8" ht="12.75" hidden="1" customHeight="1" x14ac:dyDescent="0.25">
      <c r="B14" s="189" t="s">
        <v>187</v>
      </c>
      <c r="C14" s="228"/>
      <c r="D14" s="228"/>
      <c r="E14" s="229" t="s">
        <v>184</v>
      </c>
    </row>
    <row r="15" spans="1:8" ht="12.75" customHeight="1" x14ac:dyDescent="0.25">
      <c r="B15" s="188"/>
      <c r="C15" s="228"/>
      <c r="D15" s="228"/>
      <c r="E15" s="229"/>
    </row>
    <row r="16" spans="1:8" ht="12.75" customHeight="1" thickBot="1" x14ac:dyDescent="0.3">
      <c r="B16" s="186"/>
      <c r="C16" s="186"/>
      <c r="D16" s="186"/>
      <c r="E16" s="186"/>
    </row>
    <row r="17" spans="2:4" ht="27.75" customHeight="1" thickBot="1" x14ac:dyDescent="0.3">
      <c r="B17" s="190" t="s">
        <v>188</v>
      </c>
      <c r="C17" s="191" t="s">
        <v>189</v>
      </c>
      <c r="D17" s="192" t="s">
        <v>227</v>
      </c>
    </row>
    <row r="18" spans="2:4" ht="12.75" customHeight="1" x14ac:dyDescent="0.25">
      <c r="B18" s="193">
        <v>1</v>
      </c>
      <c r="C18" s="194">
        <v>2</v>
      </c>
      <c r="D18" s="195">
        <v>3</v>
      </c>
    </row>
    <row r="19" spans="2:4" s="186" customFormat="1" ht="12.75" x14ac:dyDescent="0.2">
      <c r="B19" s="200" t="s">
        <v>228</v>
      </c>
      <c r="C19" s="204">
        <v>12</v>
      </c>
      <c r="D19" s="201">
        <v>11520</v>
      </c>
    </row>
    <row r="20" spans="2:4" s="186" customFormat="1" ht="12.75" x14ac:dyDescent="0.2">
      <c r="B20" s="200" t="s">
        <v>229</v>
      </c>
      <c r="C20" s="204">
        <v>1</v>
      </c>
      <c r="D20" s="201">
        <v>19</v>
      </c>
    </row>
    <row r="21" spans="2:4" s="186" customFormat="1" ht="12.75" x14ac:dyDescent="0.2">
      <c r="B21" s="200" t="s">
        <v>190</v>
      </c>
      <c r="C21" s="204">
        <v>1</v>
      </c>
      <c r="D21" s="201">
        <v>50</v>
      </c>
    </row>
    <row r="22" spans="2:4" s="186" customFormat="1" ht="12.75" x14ac:dyDescent="0.2">
      <c r="B22" s="200" t="s">
        <v>191</v>
      </c>
      <c r="C22" s="204">
        <v>1</v>
      </c>
      <c r="D22" s="201">
        <v>140</v>
      </c>
    </row>
    <row r="23" spans="2:4" s="186" customFormat="1" ht="12.75" x14ac:dyDescent="0.2">
      <c r="B23" s="200" t="s">
        <v>192</v>
      </c>
      <c r="C23" s="204">
        <v>6</v>
      </c>
      <c r="D23" s="201">
        <v>240</v>
      </c>
    </row>
    <row r="24" spans="2:4" s="186" customFormat="1" ht="12.75" x14ac:dyDescent="0.2">
      <c r="B24" s="200" t="s">
        <v>230</v>
      </c>
      <c r="C24" s="204">
        <v>1</v>
      </c>
      <c r="D24" s="201">
        <v>150</v>
      </c>
    </row>
    <row r="25" spans="2:4" s="186" customFormat="1" ht="12.75" x14ac:dyDescent="0.2">
      <c r="B25" s="200" t="s">
        <v>193</v>
      </c>
      <c r="C25" s="204">
        <v>2</v>
      </c>
      <c r="D25" s="201">
        <v>300</v>
      </c>
    </row>
    <row r="26" spans="2:4" s="186" customFormat="1" ht="12.75" x14ac:dyDescent="0.2">
      <c r="B26" s="200" t="s">
        <v>194</v>
      </c>
      <c r="C26" s="204">
        <v>10</v>
      </c>
      <c r="D26" s="201">
        <v>600</v>
      </c>
    </row>
    <row r="27" spans="2:4" s="186" customFormat="1" ht="12.75" x14ac:dyDescent="0.2">
      <c r="B27" s="200" t="s">
        <v>195</v>
      </c>
      <c r="C27" s="204">
        <v>8</v>
      </c>
      <c r="D27" s="201">
        <v>640</v>
      </c>
    </row>
    <row r="28" spans="2:4" s="186" customFormat="1" ht="12.75" x14ac:dyDescent="0.2">
      <c r="B28" s="200" t="s">
        <v>196</v>
      </c>
      <c r="C28" s="204">
        <v>4</v>
      </c>
      <c r="D28" s="201">
        <v>600</v>
      </c>
    </row>
    <row r="29" spans="2:4" s="186" customFormat="1" ht="12.75" x14ac:dyDescent="0.2">
      <c r="B29" s="200" t="s">
        <v>231</v>
      </c>
      <c r="C29" s="204">
        <v>8</v>
      </c>
      <c r="D29" s="201">
        <v>820</v>
      </c>
    </row>
    <row r="30" spans="2:4" s="186" customFormat="1" ht="12.75" x14ac:dyDescent="0.2">
      <c r="B30" s="200" t="s">
        <v>197</v>
      </c>
      <c r="C30" s="204">
        <v>1</v>
      </c>
      <c r="D30" s="201">
        <v>300</v>
      </c>
    </row>
    <row r="31" spans="2:4" s="186" customFormat="1" ht="12.75" x14ac:dyDescent="0.2">
      <c r="B31" s="200" t="s">
        <v>198</v>
      </c>
      <c r="C31" s="204">
        <v>5</v>
      </c>
      <c r="D31" s="201">
        <v>200</v>
      </c>
    </row>
    <row r="32" spans="2:4" s="186" customFormat="1" ht="12.75" x14ac:dyDescent="0.2">
      <c r="B32" s="200" t="s">
        <v>232</v>
      </c>
      <c r="C32" s="204">
        <v>3</v>
      </c>
      <c r="D32" s="201">
        <v>80.959999999999994</v>
      </c>
    </row>
    <row r="33" spans="2:4" s="186" customFormat="1" ht="12.75" x14ac:dyDescent="0.2">
      <c r="B33" s="200" t="s">
        <v>199</v>
      </c>
      <c r="C33" s="204">
        <v>24</v>
      </c>
      <c r="D33" s="201">
        <v>181.2</v>
      </c>
    </row>
    <row r="34" spans="2:4" s="186" customFormat="1" ht="12.75" x14ac:dyDescent="0.2">
      <c r="B34" s="200" t="s">
        <v>200</v>
      </c>
      <c r="C34" s="204">
        <v>9</v>
      </c>
      <c r="D34" s="201">
        <v>52</v>
      </c>
    </row>
    <row r="35" spans="2:4" s="186" customFormat="1" ht="12.75" x14ac:dyDescent="0.2">
      <c r="B35" s="200" t="s">
        <v>201</v>
      </c>
      <c r="C35" s="204">
        <v>500</v>
      </c>
      <c r="D35" s="201">
        <v>4575</v>
      </c>
    </row>
    <row r="36" spans="2:4" s="186" customFormat="1" ht="25.5" x14ac:dyDescent="0.2">
      <c r="B36" s="200" t="s">
        <v>233</v>
      </c>
      <c r="C36" s="204">
        <v>2</v>
      </c>
      <c r="D36" s="201">
        <v>2800</v>
      </c>
    </row>
    <row r="37" spans="2:4" s="186" customFormat="1" ht="12.75" x14ac:dyDescent="0.2">
      <c r="B37" s="200" t="s">
        <v>202</v>
      </c>
      <c r="C37" s="204">
        <v>15</v>
      </c>
      <c r="D37" s="201">
        <v>255</v>
      </c>
    </row>
    <row r="38" spans="2:4" s="186" customFormat="1" ht="12.75" x14ac:dyDescent="0.2">
      <c r="B38" s="200" t="s">
        <v>203</v>
      </c>
      <c r="C38" s="204">
        <v>13</v>
      </c>
      <c r="D38" s="201">
        <v>195</v>
      </c>
    </row>
    <row r="39" spans="2:4" s="186" customFormat="1" ht="12.75" x14ac:dyDescent="0.2">
      <c r="B39" s="200" t="s">
        <v>234</v>
      </c>
      <c r="C39" s="204">
        <v>1</v>
      </c>
      <c r="D39" s="201">
        <v>27</v>
      </c>
    </row>
    <row r="40" spans="2:4" s="186" customFormat="1" ht="12.75" x14ac:dyDescent="0.2">
      <c r="B40" s="200" t="s">
        <v>235</v>
      </c>
      <c r="C40" s="204">
        <v>1</v>
      </c>
      <c r="D40" s="201">
        <v>13.7</v>
      </c>
    </row>
    <row r="41" spans="2:4" s="186" customFormat="1" ht="12.75" x14ac:dyDescent="0.2">
      <c r="B41" s="200" t="s">
        <v>236</v>
      </c>
      <c r="C41" s="204">
        <v>10</v>
      </c>
      <c r="D41" s="201">
        <v>60</v>
      </c>
    </row>
    <row r="42" spans="2:4" s="186" customFormat="1" ht="12.75" x14ac:dyDescent="0.2">
      <c r="B42" s="200" t="s">
        <v>204</v>
      </c>
      <c r="C42" s="204">
        <v>4</v>
      </c>
      <c r="D42" s="201">
        <v>188</v>
      </c>
    </row>
    <row r="43" spans="2:4" s="186" customFormat="1" ht="12.75" x14ac:dyDescent="0.2">
      <c r="B43" s="200" t="s">
        <v>237</v>
      </c>
      <c r="C43" s="204">
        <v>10</v>
      </c>
      <c r="D43" s="201">
        <v>70</v>
      </c>
    </row>
    <row r="44" spans="2:4" s="186" customFormat="1" ht="12.75" x14ac:dyDescent="0.2">
      <c r="B44" s="200" t="s">
        <v>205</v>
      </c>
      <c r="C44" s="204">
        <v>5</v>
      </c>
      <c r="D44" s="201">
        <v>60</v>
      </c>
    </row>
    <row r="45" spans="2:4" s="186" customFormat="1" ht="12.75" x14ac:dyDescent="0.2">
      <c r="B45" s="200" t="s">
        <v>206</v>
      </c>
      <c r="C45" s="204">
        <v>2</v>
      </c>
      <c r="D45" s="201">
        <v>515</v>
      </c>
    </row>
    <row r="46" spans="2:4" s="186" customFormat="1" ht="12.75" x14ac:dyDescent="0.2">
      <c r="B46" s="200" t="s">
        <v>238</v>
      </c>
      <c r="C46" s="204">
        <v>1</v>
      </c>
      <c r="D46" s="201">
        <v>65</v>
      </c>
    </row>
    <row r="47" spans="2:4" s="186" customFormat="1" ht="25.5" x14ac:dyDescent="0.2">
      <c r="B47" s="200" t="s">
        <v>239</v>
      </c>
      <c r="C47" s="204">
        <v>1</v>
      </c>
      <c r="D47" s="201">
        <v>900</v>
      </c>
    </row>
    <row r="48" spans="2:4" s="186" customFormat="1" ht="12.75" x14ac:dyDescent="0.2">
      <c r="B48" s="200" t="s">
        <v>240</v>
      </c>
      <c r="C48" s="204">
        <v>1</v>
      </c>
      <c r="D48" s="201">
        <v>24.3</v>
      </c>
    </row>
    <row r="49" spans="2:4" s="186" customFormat="1" ht="12.75" x14ac:dyDescent="0.2">
      <c r="B49" s="200" t="s">
        <v>241</v>
      </c>
      <c r="C49" s="204">
        <v>4</v>
      </c>
      <c r="D49" s="201">
        <v>58</v>
      </c>
    </row>
    <row r="50" spans="2:4" s="186" customFormat="1" ht="25.5" x14ac:dyDescent="0.2">
      <c r="B50" s="200" t="s">
        <v>242</v>
      </c>
      <c r="C50" s="204">
        <v>2</v>
      </c>
      <c r="D50" s="201">
        <v>31.5</v>
      </c>
    </row>
    <row r="51" spans="2:4" s="186" customFormat="1" ht="12.75" x14ac:dyDescent="0.2">
      <c r="B51" s="200" t="s">
        <v>243</v>
      </c>
      <c r="C51" s="204">
        <v>3</v>
      </c>
      <c r="D51" s="201">
        <v>11.97</v>
      </c>
    </row>
    <row r="52" spans="2:4" s="186" customFormat="1" ht="12.75" x14ac:dyDescent="0.2">
      <c r="B52" s="200" t="s">
        <v>207</v>
      </c>
      <c r="C52" s="204">
        <v>1</v>
      </c>
      <c r="D52" s="201">
        <v>48</v>
      </c>
    </row>
    <row r="53" spans="2:4" s="186" customFormat="1" ht="12.75" x14ac:dyDescent="0.2">
      <c r="B53" s="200" t="s">
        <v>208</v>
      </c>
      <c r="C53" s="204">
        <v>3</v>
      </c>
      <c r="D53" s="201">
        <v>15</v>
      </c>
    </row>
    <row r="54" spans="2:4" s="186" customFormat="1" ht="12.75" x14ac:dyDescent="0.2">
      <c r="B54" s="200" t="s">
        <v>209</v>
      </c>
      <c r="C54" s="204">
        <v>1</v>
      </c>
      <c r="D54" s="201">
        <v>22</v>
      </c>
    </row>
    <row r="55" spans="2:4" s="186" customFormat="1" ht="17.25" customHeight="1" x14ac:dyDescent="0.2">
      <c r="B55" s="200" t="s">
        <v>244</v>
      </c>
      <c r="C55" s="204">
        <v>3</v>
      </c>
      <c r="D55" s="201">
        <v>3750</v>
      </c>
    </row>
    <row r="56" spans="2:4" s="186" customFormat="1" ht="25.5" x14ac:dyDescent="0.2">
      <c r="B56" s="200" t="s">
        <v>247</v>
      </c>
      <c r="C56" s="204">
        <v>6</v>
      </c>
      <c r="D56" s="201">
        <v>6000</v>
      </c>
    </row>
    <row r="57" spans="2:4" s="186" customFormat="1" ht="25.5" x14ac:dyDescent="0.2">
      <c r="B57" s="200" t="s">
        <v>245</v>
      </c>
      <c r="C57" s="204">
        <v>6</v>
      </c>
      <c r="D57" s="201">
        <v>2400</v>
      </c>
    </row>
    <row r="58" spans="2:4" s="186" customFormat="1" ht="25.5" x14ac:dyDescent="0.2">
      <c r="B58" s="200" t="s">
        <v>246</v>
      </c>
      <c r="C58" s="204">
        <v>1</v>
      </c>
      <c r="D58" s="201">
        <v>650</v>
      </c>
    </row>
    <row r="59" spans="2:4" s="186" customFormat="1" ht="12.75" x14ac:dyDescent="0.2">
      <c r="B59" s="200" t="s">
        <v>248</v>
      </c>
      <c r="C59" s="204">
        <v>10</v>
      </c>
      <c r="D59" s="201">
        <v>35</v>
      </c>
    </row>
    <row r="60" spans="2:4" s="186" customFormat="1" ht="12.75" x14ac:dyDescent="0.2">
      <c r="B60" s="200" t="s">
        <v>249</v>
      </c>
      <c r="C60" s="204">
        <v>6</v>
      </c>
      <c r="D60" s="201">
        <v>270</v>
      </c>
    </row>
    <row r="61" spans="2:4" s="186" customFormat="1" ht="12.75" x14ac:dyDescent="0.2">
      <c r="B61" s="200" t="s">
        <v>210</v>
      </c>
      <c r="C61" s="204">
        <v>1</v>
      </c>
      <c r="D61" s="201">
        <v>380</v>
      </c>
    </row>
    <row r="62" spans="2:4" s="186" customFormat="1" ht="12.75" x14ac:dyDescent="0.2">
      <c r="B62" s="200" t="s">
        <v>250</v>
      </c>
      <c r="C62" s="204">
        <v>15</v>
      </c>
      <c r="D62" s="201">
        <v>570</v>
      </c>
    </row>
    <row r="63" spans="2:4" s="186" customFormat="1" ht="12.75" x14ac:dyDescent="0.2">
      <c r="B63" s="200" t="s">
        <v>251</v>
      </c>
      <c r="C63" s="204">
        <v>10</v>
      </c>
      <c r="D63" s="201">
        <v>50</v>
      </c>
    </row>
    <row r="64" spans="2:4" s="186" customFormat="1" ht="12.75" x14ac:dyDescent="0.2">
      <c r="B64" s="200" t="s">
        <v>252</v>
      </c>
      <c r="C64" s="204">
        <v>1</v>
      </c>
      <c r="D64" s="201">
        <v>90</v>
      </c>
    </row>
    <row r="65" spans="2:4" s="186" customFormat="1" ht="12.75" x14ac:dyDescent="0.2">
      <c r="B65" s="200" t="s">
        <v>253</v>
      </c>
      <c r="C65" s="204">
        <v>1</v>
      </c>
      <c r="D65" s="201">
        <v>59</v>
      </c>
    </row>
    <row r="66" spans="2:4" s="186" customFormat="1" ht="12.75" x14ac:dyDescent="0.2">
      <c r="B66" s="200" t="s">
        <v>254</v>
      </c>
      <c r="C66" s="204">
        <v>3</v>
      </c>
      <c r="D66" s="201">
        <v>166</v>
      </c>
    </row>
    <row r="67" spans="2:4" s="186" customFormat="1" ht="12.75" x14ac:dyDescent="0.2">
      <c r="B67" s="200" t="s">
        <v>211</v>
      </c>
      <c r="C67" s="204">
        <v>1</v>
      </c>
      <c r="D67" s="201">
        <v>10</v>
      </c>
    </row>
    <row r="68" spans="2:4" s="186" customFormat="1" ht="12.75" x14ac:dyDescent="0.2">
      <c r="B68" s="200" t="s">
        <v>255</v>
      </c>
      <c r="C68" s="204">
        <v>120</v>
      </c>
      <c r="D68" s="201">
        <v>1200</v>
      </c>
    </row>
    <row r="69" spans="2:4" s="186" customFormat="1" ht="12.75" x14ac:dyDescent="0.2">
      <c r="B69" s="200" t="s">
        <v>212</v>
      </c>
      <c r="C69" s="204">
        <v>3</v>
      </c>
      <c r="D69" s="201">
        <v>99</v>
      </c>
    </row>
    <row r="70" spans="2:4" s="186" customFormat="1" ht="12.75" x14ac:dyDescent="0.2">
      <c r="B70" s="200" t="s">
        <v>213</v>
      </c>
      <c r="C70" s="204">
        <v>1</v>
      </c>
      <c r="D70" s="201">
        <v>125</v>
      </c>
    </row>
    <row r="71" spans="2:4" s="186" customFormat="1" ht="12.75" x14ac:dyDescent="0.2">
      <c r="B71" s="200" t="s">
        <v>256</v>
      </c>
      <c r="C71" s="204">
        <v>1</v>
      </c>
      <c r="D71" s="201">
        <v>800</v>
      </c>
    </row>
    <row r="72" spans="2:4" s="186" customFormat="1" ht="12.75" x14ac:dyDescent="0.2">
      <c r="B72" s="200" t="s">
        <v>257</v>
      </c>
      <c r="C72" s="204">
        <v>3</v>
      </c>
      <c r="D72" s="201">
        <v>5700</v>
      </c>
    </row>
    <row r="73" spans="2:4" s="186" customFormat="1" ht="12.75" x14ac:dyDescent="0.2">
      <c r="B73" s="200" t="s">
        <v>258</v>
      </c>
      <c r="C73" s="204">
        <v>1</v>
      </c>
      <c r="D73" s="201">
        <v>60</v>
      </c>
    </row>
    <row r="74" spans="2:4" s="186" customFormat="1" ht="12.75" x14ac:dyDescent="0.2">
      <c r="B74" s="200" t="s">
        <v>214</v>
      </c>
      <c r="C74" s="204">
        <v>1</v>
      </c>
      <c r="D74" s="201">
        <v>24</v>
      </c>
    </row>
    <row r="75" spans="2:4" s="186" customFormat="1" ht="12.75" x14ac:dyDescent="0.2">
      <c r="B75" s="200" t="s">
        <v>259</v>
      </c>
      <c r="C75" s="204">
        <v>2</v>
      </c>
      <c r="D75" s="201">
        <v>29.5</v>
      </c>
    </row>
    <row r="76" spans="2:4" ht="15" customHeight="1" x14ac:dyDescent="0.25">
      <c r="B76" s="200" t="s">
        <v>215</v>
      </c>
      <c r="C76" s="204">
        <v>2</v>
      </c>
      <c r="D76" s="201">
        <v>58</v>
      </c>
    </row>
    <row r="77" spans="2:4" ht="12.75" customHeight="1" x14ac:dyDescent="0.25">
      <c r="B77" s="200" t="s">
        <v>260</v>
      </c>
      <c r="C77" s="204">
        <v>2</v>
      </c>
      <c r="D77" s="201">
        <v>44</v>
      </c>
    </row>
    <row r="78" spans="2:4" ht="12.75" customHeight="1" x14ac:dyDescent="0.25">
      <c r="B78" s="200" t="s">
        <v>216</v>
      </c>
      <c r="C78" s="204">
        <v>3</v>
      </c>
      <c r="D78" s="201">
        <v>87</v>
      </c>
    </row>
    <row r="79" spans="2:4" ht="12.75" customHeight="1" x14ac:dyDescent="0.25">
      <c r="B79" s="200" t="s">
        <v>261</v>
      </c>
      <c r="C79" s="204">
        <v>25</v>
      </c>
      <c r="D79" s="201">
        <v>2175</v>
      </c>
    </row>
    <row r="80" spans="2:4" ht="12.75" customHeight="1" x14ac:dyDescent="0.25">
      <c r="B80" s="200" t="s">
        <v>217</v>
      </c>
      <c r="C80" s="204">
        <v>1</v>
      </c>
      <c r="D80" s="201">
        <v>17</v>
      </c>
    </row>
    <row r="81" spans="2:4" ht="12.75" customHeight="1" x14ac:dyDescent="0.25">
      <c r="B81" s="200" t="s">
        <v>262</v>
      </c>
      <c r="C81" s="204">
        <v>1</v>
      </c>
      <c r="D81" s="201">
        <v>90</v>
      </c>
    </row>
    <row r="82" spans="2:4" x14ac:dyDescent="0.25">
      <c r="B82" s="200" t="s">
        <v>217</v>
      </c>
      <c r="C82" s="204">
        <v>56</v>
      </c>
      <c r="D82" s="201">
        <v>218.4</v>
      </c>
    </row>
    <row r="83" spans="2:4" x14ac:dyDescent="0.25">
      <c r="B83" s="200" t="s">
        <v>263</v>
      </c>
      <c r="C83" s="204">
        <v>1</v>
      </c>
      <c r="D83" s="201">
        <v>43</v>
      </c>
    </row>
    <row r="84" spans="2:4" x14ac:dyDescent="0.25">
      <c r="B84" s="200" t="s">
        <v>264</v>
      </c>
      <c r="C84" s="204">
        <v>4</v>
      </c>
      <c r="D84" s="201">
        <v>640</v>
      </c>
    </row>
    <row r="85" spans="2:4" x14ac:dyDescent="0.25">
      <c r="B85" s="200" t="s">
        <v>218</v>
      </c>
      <c r="C85" s="204">
        <v>1</v>
      </c>
      <c r="D85" s="201">
        <v>20</v>
      </c>
    </row>
    <row r="86" spans="2:4" x14ac:dyDescent="0.25">
      <c r="B86" s="200" t="s">
        <v>219</v>
      </c>
      <c r="C86" s="204">
        <v>3</v>
      </c>
      <c r="D86" s="201">
        <v>30</v>
      </c>
    </row>
    <row r="87" spans="2:4" x14ac:dyDescent="0.25">
      <c r="B87" s="200" t="s">
        <v>265</v>
      </c>
      <c r="C87" s="204">
        <v>3</v>
      </c>
      <c r="D87" s="201">
        <v>30</v>
      </c>
    </row>
    <row r="88" spans="2:4" x14ac:dyDescent="0.25">
      <c r="B88" s="200" t="s">
        <v>266</v>
      </c>
      <c r="C88" s="204">
        <v>500</v>
      </c>
      <c r="D88" s="201">
        <v>135</v>
      </c>
    </row>
    <row r="89" spans="2:4" x14ac:dyDescent="0.25">
      <c r="B89" s="200" t="s">
        <v>266</v>
      </c>
      <c r="C89" s="204">
        <v>150</v>
      </c>
      <c r="D89" s="201">
        <v>27.5</v>
      </c>
    </row>
    <row r="90" spans="2:4" x14ac:dyDescent="0.25">
      <c r="B90" s="200" t="s">
        <v>220</v>
      </c>
      <c r="C90" s="204">
        <v>1</v>
      </c>
      <c r="D90" s="201">
        <v>179</v>
      </c>
    </row>
    <row r="91" spans="2:4" x14ac:dyDescent="0.25">
      <c r="B91" s="200" t="s">
        <v>221</v>
      </c>
      <c r="C91" s="204">
        <v>2</v>
      </c>
      <c r="D91" s="201">
        <v>34</v>
      </c>
    </row>
    <row r="92" spans="2:4" x14ac:dyDescent="0.25">
      <c r="B92" s="200" t="s">
        <v>267</v>
      </c>
      <c r="C92" s="204">
        <v>1</v>
      </c>
      <c r="D92" s="201">
        <v>13</v>
      </c>
    </row>
    <row r="93" spans="2:4" ht="25.5" x14ac:dyDescent="0.25">
      <c r="B93" s="200" t="s">
        <v>222</v>
      </c>
      <c r="C93" s="204">
        <v>1</v>
      </c>
      <c r="D93" s="201">
        <v>77</v>
      </c>
    </row>
    <row r="94" spans="2:4" x14ac:dyDescent="0.25">
      <c r="B94" s="200" t="s">
        <v>268</v>
      </c>
      <c r="C94" s="204">
        <v>3</v>
      </c>
      <c r="D94" s="201">
        <v>17700</v>
      </c>
    </row>
    <row r="95" spans="2:4" x14ac:dyDescent="0.25">
      <c r="B95" s="200" t="s">
        <v>269</v>
      </c>
      <c r="C95" s="204">
        <v>1</v>
      </c>
      <c r="D95" s="201">
        <v>28</v>
      </c>
    </row>
    <row r="96" spans="2:4" x14ac:dyDescent="0.25">
      <c r="B96" s="200" t="s">
        <v>270</v>
      </c>
      <c r="C96" s="204">
        <v>1</v>
      </c>
      <c r="D96" s="201">
        <v>70</v>
      </c>
    </row>
    <row r="97" spans="2:4" x14ac:dyDescent="0.25">
      <c r="B97" s="200" t="s">
        <v>271</v>
      </c>
      <c r="C97" s="204">
        <v>1</v>
      </c>
      <c r="D97" s="201">
        <v>1700</v>
      </c>
    </row>
    <row r="98" spans="2:4" x14ac:dyDescent="0.25">
      <c r="B98" s="200" t="s">
        <v>223</v>
      </c>
      <c r="C98" s="204">
        <v>2</v>
      </c>
      <c r="D98" s="201">
        <v>40</v>
      </c>
    </row>
    <row r="99" spans="2:4" x14ac:dyDescent="0.25">
      <c r="B99" s="200" t="s">
        <v>272</v>
      </c>
      <c r="C99" s="204">
        <v>1</v>
      </c>
      <c r="D99" s="201">
        <v>35</v>
      </c>
    </row>
    <row r="100" spans="2:4" x14ac:dyDescent="0.25">
      <c r="B100" s="200" t="s">
        <v>273</v>
      </c>
      <c r="C100" s="204">
        <v>2</v>
      </c>
      <c r="D100" s="201">
        <v>36</v>
      </c>
    </row>
    <row r="101" spans="2:4" x14ac:dyDescent="0.25">
      <c r="B101" s="200" t="s">
        <v>274</v>
      </c>
      <c r="C101" s="204">
        <v>1</v>
      </c>
      <c r="D101" s="201">
        <v>53</v>
      </c>
    </row>
    <row r="102" spans="2:4" x14ac:dyDescent="0.25">
      <c r="B102" s="200" t="s">
        <v>275</v>
      </c>
      <c r="C102" s="204">
        <v>1</v>
      </c>
      <c r="D102" s="201">
        <v>210</v>
      </c>
    </row>
    <row r="103" spans="2:4" x14ac:dyDescent="0.25">
      <c r="B103" s="200" t="s">
        <v>276</v>
      </c>
      <c r="C103" s="204">
        <v>1</v>
      </c>
      <c r="D103" s="201">
        <v>10</v>
      </c>
    </row>
    <row r="104" spans="2:4" x14ac:dyDescent="0.25">
      <c r="B104" s="200" t="s">
        <v>279</v>
      </c>
      <c r="C104" s="206">
        <v>0.4</v>
      </c>
      <c r="D104" s="201">
        <v>16.5</v>
      </c>
    </row>
    <row r="105" spans="2:4" x14ac:dyDescent="0.25">
      <c r="B105" s="200" t="s">
        <v>277</v>
      </c>
      <c r="C105" s="204">
        <v>2</v>
      </c>
      <c r="D105" s="201">
        <v>16.2</v>
      </c>
    </row>
    <row r="106" spans="2:4" x14ac:dyDescent="0.25">
      <c r="B106" s="200" t="s">
        <v>278</v>
      </c>
      <c r="C106" s="204">
        <v>1</v>
      </c>
      <c r="D106" s="201">
        <v>17</v>
      </c>
    </row>
    <row r="107" spans="2:4" x14ac:dyDescent="0.25">
      <c r="B107" s="200" t="s">
        <v>280</v>
      </c>
      <c r="C107" s="204">
        <v>1</v>
      </c>
      <c r="D107" s="201">
        <v>25</v>
      </c>
    </row>
    <row r="108" spans="2:4" x14ac:dyDescent="0.25">
      <c r="B108" s="200" t="s">
        <v>281</v>
      </c>
      <c r="C108" s="204">
        <v>2</v>
      </c>
      <c r="D108" s="201">
        <v>50</v>
      </c>
    </row>
    <row r="109" spans="2:4" x14ac:dyDescent="0.25">
      <c r="B109" s="200" t="s">
        <v>224</v>
      </c>
      <c r="C109" s="204"/>
      <c r="D109" s="201">
        <v>1760</v>
      </c>
    </row>
    <row r="110" spans="2:4" x14ac:dyDescent="0.25">
      <c r="B110" s="203" t="s">
        <v>282</v>
      </c>
      <c r="C110" s="205"/>
      <c r="D110" s="207">
        <f>SUM(D19:D109)</f>
        <v>73979.73</v>
      </c>
    </row>
    <row r="114" spans="2:4" x14ac:dyDescent="0.25">
      <c r="B114" s="202"/>
      <c r="C114" s="202"/>
      <c r="D114" s="202"/>
    </row>
    <row r="115" spans="2:4" x14ac:dyDescent="0.25">
      <c r="B115" s="202" t="s">
        <v>102</v>
      </c>
      <c r="C115" s="202"/>
      <c r="D115" s="202" t="s">
        <v>225</v>
      </c>
    </row>
  </sheetData>
  <mergeCells count="9">
    <mergeCell ref="C13:D13"/>
    <mergeCell ref="C14:D15"/>
    <mergeCell ref="E14:E15"/>
    <mergeCell ref="B1:B2"/>
    <mergeCell ref="A7:H7"/>
    <mergeCell ref="B8:D8"/>
    <mergeCell ref="B9:D9"/>
    <mergeCell ref="B10:D10"/>
    <mergeCell ref="C12:D12"/>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F67B9-8A16-47F4-833E-356205627D41}">
  <dimension ref="A1:Q87"/>
  <sheetViews>
    <sheetView topLeftCell="A7" zoomScale="55" zoomScaleNormal="55" workbookViewId="0">
      <selection activeCell="A15" sqref="A15:A18"/>
    </sheetView>
  </sheetViews>
  <sheetFormatPr defaultRowHeight="15.75" x14ac:dyDescent="0.25"/>
  <cols>
    <col min="1" max="1" width="69" style="136" customWidth="1"/>
    <col min="2" max="2" width="11.7109375" style="136" customWidth="1"/>
    <col min="3" max="3" width="8.7109375" style="136" customWidth="1"/>
    <col min="4" max="4" width="15" style="136" customWidth="1"/>
    <col min="5" max="5" width="14.42578125" style="136" customWidth="1"/>
    <col min="6" max="6" width="12" style="136" customWidth="1"/>
    <col min="7" max="7" width="14.85546875" style="136" customWidth="1"/>
    <col min="8" max="8" width="11.7109375" style="136" customWidth="1"/>
    <col min="9" max="9" width="17.42578125" style="136" customWidth="1"/>
    <col min="10" max="10" width="14.5703125" style="136" customWidth="1"/>
    <col min="11" max="11" width="11.7109375" style="136" customWidth="1"/>
    <col min="12" max="12" width="22.85546875" style="136" customWidth="1"/>
    <col min="13" max="15" width="9.140625" style="136"/>
    <col min="16" max="16" width="13.85546875" style="136" customWidth="1"/>
    <col min="17" max="17" width="9.140625" style="136"/>
    <col min="18" max="18" width="12.42578125" bestFit="1" customWidth="1"/>
  </cols>
  <sheetData>
    <row r="1" spans="1:17" ht="19.5" customHeight="1" x14ac:dyDescent="0.25">
      <c r="A1" s="94"/>
      <c r="B1" s="94"/>
      <c r="C1" s="94"/>
      <c r="D1" s="94"/>
      <c r="E1" s="94"/>
      <c r="F1" s="94"/>
      <c r="G1" s="94"/>
      <c r="H1" s="94"/>
      <c r="I1" s="249" t="s">
        <v>118</v>
      </c>
      <c r="J1" s="249"/>
      <c r="K1" s="249"/>
      <c r="L1" s="249"/>
      <c r="M1" s="249"/>
      <c r="N1" s="249"/>
      <c r="O1" s="249"/>
      <c r="P1" s="249"/>
      <c r="Q1" s="249"/>
    </row>
    <row r="2" spans="1:17" ht="32.25" customHeight="1" x14ac:dyDescent="0.25">
      <c r="A2" s="94"/>
      <c r="B2" s="94"/>
      <c r="C2" s="94"/>
      <c r="D2" s="94"/>
      <c r="E2" s="94"/>
      <c r="F2" s="94"/>
      <c r="G2" s="94"/>
      <c r="H2" s="94"/>
      <c r="I2" s="249"/>
      <c r="J2" s="249"/>
      <c r="K2" s="249"/>
      <c r="L2" s="249"/>
      <c r="M2" s="249"/>
      <c r="N2" s="249"/>
      <c r="O2" s="249"/>
      <c r="P2" s="249"/>
      <c r="Q2" s="249"/>
    </row>
    <row r="3" spans="1:17" ht="22.5" customHeight="1" x14ac:dyDescent="0.25">
      <c r="A3" s="250" t="s">
        <v>1</v>
      </c>
      <c r="B3" s="250"/>
      <c r="C3" s="250"/>
      <c r="D3" s="250"/>
      <c r="E3" s="250"/>
      <c r="F3" s="250"/>
      <c r="G3" s="250"/>
      <c r="H3" s="250"/>
      <c r="I3" s="250"/>
      <c r="J3" s="250"/>
      <c r="K3" s="250"/>
      <c r="L3" s="250"/>
      <c r="M3" s="250"/>
      <c r="N3" s="250"/>
      <c r="O3" s="250"/>
      <c r="P3" s="250"/>
      <c r="Q3" s="250"/>
    </row>
    <row r="4" spans="1:17" x14ac:dyDescent="0.25">
      <c r="A4" s="251" t="s">
        <v>119</v>
      </c>
      <c r="B4" s="251"/>
      <c r="C4" s="251"/>
      <c r="D4" s="251"/>
      <c r="E4" s="251"/>
      <c r="F4" s="251"/>
      <c r="G4" s="251"/>
      <c r="H4" s="251"/>
      <c r="I4" s="251"/>
      <c r="J4" s="95"/>
      <c r="K4" s="96"/>
      <c r="L4" s="96"/>
      <c r="M4" s="96" t="str">
        <f>IF([2]ЗАПОЛНИТЬ!$F$7=1,[2]шапки!D2872,"")</f>
        <v/>
      </c>
      <c r="N4" s="96"/>
      <c r="O4" s="96"/>
      <c r="P4" s="96"/>
      <c r="Q4" s="96"/>
    </row>
    <row r="5" spans="1:17" x14ac:dyDescent="0.25">
      <c r="A5" s="250" t="s">
        <v>120</v>
      </c>
      <c r="B5" s="250"/>
      <c r="C5" s="250"/>
      <c r="D5" s="250"/>
      <c r="E5" s="250"/>
      <c r="F5" s="250"/>
      <c r="G5" s="250"/>
      <c r="H5" s="250"/>
      <c r="I5" s="250"/>
      <c r="J5" s="250"/>
      <c r="K5" s="250"/>
      <c r="L5" s="250"/>
      <c r="M5" s="250"/>
      <c r="N5" s="250"/>
      <c r="O5" s="250"/>
      <c r="P5" s="250"/>
      <c r="Q5" s="250"/>
    </row>
    <row r="6" spans="1:17" ht="15" customHeight="1" x14ac:dyDescent="0.25">
      <c r="A6" s="97" t="s">
        <v>3</v>
      </c>
      <c r="B6" s="252" t="s">
        <v>121</v>
      </c>
      <c r="C6" s="252"/>
      <c r="D6" s="252"/>
      <c r="E6" s="252"/>
      <c r="F6" s="252"/>
      <c r="G6" s="252"/>
      <c r="H6" s="252"/>
      <c r="I6" s="252"/>
      <c r="J6" s="252"/>
      <c r="K6" s="252"/>
      <c r="L6" s="246" t="s">
        <v>4</v>
      </c>
      <c r="M6" s="246"/>
      <c r="N6" s="98"/>
      <c r="O6" s="94"/>
      <c r="P6" s="253">
        <v>37969169</v>
      </c>
      <c r="Q6" s="253"/>
    </row>
    <row r="7" spans="1:17" ht="15" customHeight="1" x14ac:dyDescent="0.25">
      <c r="A7" s="99" t="s">
        <v>5</v>
      </c>
      <c r="B7" s="245" t="s">
        <v>122</v>
      </c>
      <c r="C7" s="245"/>
      <c r="D7" s="245"/>
      <c r="E7" s="245"/>
      <c r="F7" s="245"/>
      <c r="G7" s="245"/>
      <c r="H7" s="245"/>
      <c r="I7" s="245"/>
      <c r="J7" s="245"/>
      <c r="K7" s="245"/>
      <c r="L7" s="246" t="s">
        <v>6</v>
      </c>
      <c r="M7" s="246"/>
      <c r="N7" s="100"/>
      <c r="O7" s="94"/>
      <c r="P7" s="247">
        <v>0</v>
      </c>
      <c r="Q7" s="247"/>
    </row>
    <row r="8" spans="1:17" ht="15" customHeight="1" x14ac:dyDescent="0.25">
      <c r="A8" s="99" t="s">
        <v>7</v>
      </c>
      <c r="B8" s="245" t="s">
        <v>114</v>
      </c>
      <c r="C8" s="245"/>
      <c r="D8" s="245"/>
      <c r="E8" s="245"/>
      <c r="F8" s="245"/>
      <c r="G8" s="245"/>
      <c r="H8" s="245"/>
      <c r="I8" s="245"/>
      <c r="J8" s="245"/>
      <c r="K8" s="245"/>
      <c r="L8" s="248" t="s">
        <v>8</v>
      </c>
      <c r="M8" s="248"/>
      <c r="N8" s="100"/>
      <c r="O8" s="94"/>
      <c r="P8" s="247">
        <v>420</v>
      </c>
      <c r="Q8" s="247"/>
    </row>
    <row r="9" spans="1:17" ht="15" customHeight="1" x14ac:dyDescent="0.25">
      <c r="A9" s="239" t="s">
        <v>123</v>
      </c>
      <c r="B9" s="239"/>
      <c r="C9" s="239"/>
      <c r="D9" s="239"/>
      <c r="E9" s="244">
        <v>350</v>
      </c>
      <c r="F9" s="244"/>
      <c r="G9" s="243" t="s">
        <v>115</v>
      </c>
      <c r="H9" s="243"/>
      <c r="I9" s="243"/>
      <c r="J9" s="243"/>
      <c r="K9" s="243"/>
      <c r="L9" s="243"/>
      <c r="M9" s="243"/>
      <c r="N9" s="243"/>
      <c r="O9" s="101"/>
      <c r="P9" s="101"/>
      <c r="Q9" s="101"/>
    </row>
    <row r="10" spans="1:17" ht="15" customHeight="1" x14ac:dyDescent="0.25">
      <c r="A10" s="239" t="s">
        <v>9</v>
      </c>
      <c r="B10" s="239"/>
      <c r="C10" s="239"/>
      <c r="D10" s="239"/>
      <c r="E10" s="242"/>
      <c r="F10" s="242"/>
      <c r="G10" s="241" t="str">
        <f>IF(E10&gt;0,VLOOKUP(E10,[2]ДовидникКПК!B$1:C$65536,2,FALSE),"")</f>
        <v/>
      </c>
      <c r="H10" s="241"/>
      <c r="I10" s="241"/>
      <c r="J10" s="241"/>
      <c r="K10" s="241"/>
      <c r="L10" s="241"/>
      <c r="M10" s="241"/>
      <c r="N10" s="241"/>
      <c r="O10" s="241"/>
      <c r="P10" s="241"/>
      <c r="Q10" s="241"/>
    </row>
    <row r="11" spans="1:17" ht="15.75" customHeight="1" x14ac:dyDescent="0.25">
      <c r="A11" s="239" t="s">
        <v>10</v>
      </c>
      <c r="B11" s="239"/>
      <c r="C11" s="239"/>
      <c r="D11" s="239"/>
      <c r="E11" s="240" t="s">
        <v>124</v>
      </c>
      <c r="F11" s="240"/>
      <c r="G11" s="241"/>
      <c r="H11" s="241"/>
      <c r="I11" s="241"/>
      <c r="J11" s="241"/>
      <c r="K11" s="241"/>
      <c r="L11" s="241"/>
      <c r="M11" s="241"/>
      <c r="N11" s="241"/>
      <c r="O11" s="241"/>
      <c r="P11" s="241"/>
      <c r="Q11" s="241"/>
    </row>
    <row r="12" spans="1:17" ht="59.25" customHeight="1" x14ac:dyDescent="0.25">
      <c r="A12" s="239" t="s">
        <v>11</v>
      </c>
      <c r="B12" s="239"/>
      <c r="C12" s="239"/>
      <c r="D12" s="239"/>
      <c r="E12" s="242" t="s">
        <v>107</v>
      </c>
      <c r="F12" s="242"/>
      <c r="G12" s="243" t="str">
        <f>VLOOKUP(RIGHT(E12,4),[2]КПКВМБ!A$1:B$65536,2,FALSE)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H12" s="243"/>
      <c r="I12" s="243"/>
      <c r="J12" s="243"/>
      <c r="K12" s="243"/>
      <c r="L12" s="243"/>
      <c r="M12" s="243"/>
      <c r="N12" s="243"/>
      <c r="O12" s="243"/>
      <c r="P12" s="243"/>
      <c r="Q12" s="243"/>
    </row>
    <row r="13" spans="1:17" ht="16.5" customHeight="1" x14ac:dyDescent="0.25">
      <c r="A13" s="102" t="s">
        <v>125</v>
      </c>
      <c r="B13" s="94"/>
      <c r="C13" s="94"/>
      <c r="D13" s="94"/>
      <c r="E13" s="94"/>
      <c r="F13" s="94"/>
      <c r="G13" s="94"/>
      <c r="H13" s="94"/>
      <c r="I13" s="94"/>
      <c r="J13" s="94"/>
      <c r="K13" s="94"/>
      <c r="L13" s="94"/>
      <c r="M13" s="94"/>
      <c r="N13" s="94"/>
      <c r="O13" s="94"/>
      <c r="P13" s="94"/>
      <c r="Q13" s="94"/>
    </row>
    <row r="14" spans="1:17" ht="16.5" thickBot="1" x14ac:dyDescent="0.3">
      <c r="A14" s="103" t="s">
        <v>12</v>
      </c>
      <c r="B14" s="94"/>
      <c r="C14" s="94"/>
      <c r="D14" s="94"/>
      <c r="E14" s="94"/>
      <c r="F14" s="94"/>
      <c r="G14" s="94"/>
      <c r="H14" s="94"/>
      <c r="I14" s="94"/>
      <c r="J14" s="94"/>
      <c r="K14" s="94"/>
      <c r="L14" s="94"/>
      <c r="M14" s="94"/>
      <c r="N14" s="94"/>
      <c r="O14" s="94"/>
      <c r="P14" s="94"/>
      <c r="Q14" s="94"/>
    </row>
    <row r="15" spans="1:17" ht="59.25" customHeight="1" thickTop="1" thickBot="1" x14ac:dyDescent="0.3">
      <c r="A15" s="237" t="s">
        <v>13</v>
      </c>
      <c r="B15" s="237" t="s">
        <v>126</v>
      </c>
      <c r="C15" s="237" t="s">
        <v>15</v>
      </c>
      <c r="D15" s="237" t="s">
        <v>16</v>
      </c>
      <c r="E15" s="237" t="s">
        <v>18</v>
      </c>
      <c r="F15" s="237"/>
      <c r="G15" s="237" t="s">
        <v>127</v>
      </c>
      <c r="H15" s="237" t="s">
        <v>128</v>
      </c>
      <c r="I15" s="237" t="s">
        <v>129</v>
      </c>
      <c r="J15" s="237" t="s">
        <v>20</v>
      </c>
      <c r="K15" s="237"/>
      <c r="L15" s="237"/>
      <c r="M15" s="237"/>
      <c r="N15" s="237" t="s">
        <v>21</v>
      </c>
      <c r="O15" s="237"/>
      <c r="P15" s="237" t="s">
        <v>22</v>
      </c>
      <c r="Q15" s="237"/>
    </row>
    <row r="16" spans="1:17" ht="17.25" customHeight="1" thickTop="1" thickBot="1" x14ac:dyDescent="0.3">
      <c r="A16" s="237"/>
      <c r="B16" s="237"/>
      <c r="C16" s="237"/>
      <c r="D16" s="237"/>
      <c r="E16" s="237" t="s">
        <v>130</v>
      </c>
      <c r="F16" s="237" t="s">
        <v>131</v>
      </c>
      <c r="G16" s="237"/>
      <c r="H16" s="237"/>
      <c r="I16" s="237"/>
      <c r="J16" s="237" t="s">
        <v>130</v>
      </c>
      <c r="K16" s="237" t="s">
        <v>132</v>
      </c>
      <c r="L16" s="237"/>
      <c r="M16" s="237"/>
      <c r="N16" s="237" t="s">
        <v>130</v>
      </c>
      <c r="O16" s="237" t="s">
        <v>133</v>
      </c>
      <c r="P16" s="237"/>
      <c r="Q16" s="237"/>
    </row>
    <row r="17" spans="1:17" ht="51.75" customHeight="1" thickTop="1" thickBot="1" x14ac:dyDescent="0.3">
      <c r="A17" s="237"/>
      <c r="B17" s="237"/>
      <c r="C17" s="237"/>
      <c r="D17" s="237"/>
      <c r="E17" s="237"/>
      <c r="F17" s="237"/>
      <c r="G17" s="237"/>
      <c r="H17" s="237"/>
      <c r="I17" s="237"/>
      <c r="J17" s="237"/>
      <c r="K17" s="237" t="s">
        <v>134</v>
      </c>
      <c r="L17" s="237" t="s">
        <v>135</v>
      </c>
      <c r="M17" s="237"/>
      <c r="N17" s="237"/>
      <c r="O17" s="237"/>
      <c r="P17" s="237" t="s">
        <v>130</v>
      </c>
      <c r="Q17" s="237" t="s">
        <v>136</v>
      </c>
    </row>
    <row r="18" spans="1:17" ht="143.25" thickTop="1" thickBot="1" x14ac:dyDescent="0.3">
      <c r="A18" s="237"/>
      <c r="B18" s="237"/>
      <c r="C18" s="237"/>
      <c r="D18" s="237"/>
      <c r="E18" s="237"/>
      <c r="F18" s="237"/>
      <c r="G18" s="237"/>
      <c r="H18" s="237"/>
      <c r="I18" s="237"/>
      <c r="J18" s="237"/>
      <c r="K18" s="237"/>
      <c r="L18" s="104" t="s">
        <v>130</v>
      </c>
      <c r="M18" s="104" t="s">
        <v>137</v>
      </c>
      <c r="N18" s="237"/>
      <c r="O18" s="237"/>
      <c r="P18" s="237"/>
      <c r="Q18" s="237"/>
    </row>
    <row r="19" spans="1:17" ht="17.25" thickTop="1" thickBot="1" x14ac:dyDescent="0.3">
      <c r="A19" s="105">
        <v>1</v>
      </c>
      <c r="B19" s="105">
        <v>2</v>
      </c>
      <c r="C19" s="105">
        <v>3</v>
      </c>
      <c r="D19" s="105">
        <v>4</v>
      </c>
      <c r="E19" s="105">
        <v>5</v>
      </c>
      <c r="F19" s="105">
        <v>6</v>
      </c>
      <c r="G19" s="105">
        <v>7</v>
      </c>
      <c r="H19" s="105">
        <v>8</v>
      </c>
      <c r="I19" s="105">
        <v>9</v>
      </c>
      <c r="J19" s="105">
        <v>10</v>
      </c>
      <c r="K19" s="105">
        <v>11</v>
      </c>
      <c r="L19" s="105">
        <v>12</v>
      </c>
      <c r="M19" s="105">
        <v>13</v>
      </c>
      <c r="N19" s="105">
        <v>15</v>
      </c>
      <c r="O19" s="105">
        <v>16</v>
      </c>
      <c r="P19" s="105">
        <v>14</v>
      </c>
      <c r="Q19" s="105">
        <v>15</v>
      </c>
    </row>
    <row r="20" spans="1:17" ht="17.25" thickTop="1" thickBot="1" x14ac:dyDescent="0.3">
      <c r="A20" s="105" t="s">
        <v>138</v>
      </c>
      <c r="B20" s="106" t="s">
        <v>24</v>
      </c>
      <c r="C20" s="107" t="s">
        <v>25</v>
      </c>
      <c r="D20" s="108">
        <f>SUM(D21:D25)</f>
        <v>1900</v>
      </c>
      <c r="E20" s="109">
        <v>102.1</v>
      </c>
      <c r="F20" s="109">
        <v>0</v>
      </c>
      <c r="G20" s="109">
        <v>0</v>
      </c>
      <c r="H20" s="109">
        <v>0</v>
      </c>
      <c r="I20" s="108">
        <f>SUM(I21:I24)</f>
        <v>1960</v>
      </c>
      <c r="J20" s="110" t="s">
        <v>24</v>
      </c>
      <c r="K20" s="110" t="s">
        <v>24</v>
      </c>
      <c r="L20" s="110" t="s">
        <v>24</v>
      </c>
      <c r="M20" s="110" t="s">
        <v>24</v>
      </c>
      <c r="N20" s="110" t="s">
        <v>24</v>
      </c>
      <c r="O20" s="110" t="s">
        <v>24</v>
      </c>
      <c r="P20" s="111">
        <f>E20-G20+H20+I20-J26</f>
        <v>162.09999999999991</v>
      </c>
      <c r="Q20" s="109">
        <v>0</v>
      </c>
    </row>
    <row r="21" spans="1:17" ht="33" thickTop="1" thickBot="1" x14ac:dyDescent="0.3">
      <c r="A21" s="112" t="s">
        <v>139</v>
      </c>
      <c r="B21" s="106" t="s">
        <v>24</v>
      </c>
      <c r="C21" s="107" t="s">
        <v>27</v>
      </c>
      <c r="D21" s="109">
        <v>0</v>
      </c>
      <c r="E21" s="110" t="s">
        <v>24</v>
      </c>
      <c r="F21" s="110" t="s">
        <v>24</v>
      </c>
      <c r="G21" s="110" t="s">
        <v>24</v>
      </c>
      <c r="H21" s="110" t="s">
        <v>24</v>
      </c>
      <c r="I21" s="113">
        <v>0</v>
      </c>
      <c r="J21" s="110" t="s">
        <v>24</v>
      </c>
      <c r="K21" s="110" t="s">
        <v>24</v>
      </c>
      <c r="L21" s="110" t="s">
        <v>24</v>
      </c>
      <c r="M21" s="110" t="s">
        <v>24</v>
      </c>
      <c r="N21" s="110" t="s">
        <v>24</v>
      </c>
      <c r="O21" s="110" t="s">
        <v>24</v>
      </c>
      <c r="P21" s="110" t="s">
        <v>24</v>
      </c>
      <c r="Q21" s="110" t="s">
        <v>24</v>
      </c>
    </row>
    <row r="22" spans="1:17" ht="17.25" thickTop="1" thickBot="1" x14ac:dyDescent="0.3">
      <c r="A22" s="114" t="s">
        <v>140</v>
      </c>
      <c r="B22" s="106" t="s">
        <v>24</v>
      </c>
      <c r="C22" s="107" t="s">
        <v>29</v>
      </c>
      <c r="D22" s="109">
        <v>0</v>
      </c>
      <c r="E22" s="110" t="s">
        <v>24</v>
      </c>
      <c r="F22" s="110" t="s">
        <v>24</v>
      </c>
      <c r="G22" s="110" t="s">
        <v>24</v>
      </c>
      <c r="H22" s="110" t="s">
        <v>24</v>
      </c>
      <c r="I22" s="109">
        <v>0</v>
      </c>
      <c r="J22" s="110" t="s">
        <v>24</v>
      </c>
      <c r="K22" s="110" t="s">
        <v>24</v>
      </c>
      <c r="L22" s="110" t="s">
        <v>24</v>
      </c>
      <c r="M22" s="110" t="s">
        <v>24</v>
      </c>
      <c r="N22" s="110" t="s">
        <v>24</v>
      </c>
      <c r="O22" s="110" t="s">
        <v>24</v>
      </c>
      <c r="P22" s="110" t="s">
        <v>24</v>
      </c>
      <c r="Q22" s="110" t="s">
        <v>24</v>
      </c>
    </row>
    <row r="23" spans="1:17" ht="17.25" thickTop="1" thickBot="1" x14ac:dyDescent="0.3">
      <c r="A23" s="112" t="s">
        <v>141</v>
      </c>
      <c r="B23" s="106" t="s">
        <v>24</v>
      </c>
      <c r="C23" s="107" t="s">
        <v>31</v>
      </c>
      <c r="D23" s="109">
        <v>0</v>
      </c>
      <c r="E23" s="110" t="s">
        <v>24</v>
      </c>
      <c r="F23" s="110" t="s">
        <v>24</v>
      </c>
      <c r="G23" s="110" t="s">
        <v>24</v>
      </c>
      <c r="H23" s="110" t="s">
        <v>24</v>
      </c>
      <c r="I23" s="109">
        <v>0</v>
      </c>
      <c r="J23" s="110" t="s">
        <v>24</v>
      </c>
      <c r="K23" s="110" t="s">
        <v>24</v>
      </c>
      <c r="L23" s="110" t="s">
        <v>24</v>
      </c>
      <c r="M23" s="110" t="s">
        <v>24</v>
      </c>
      <c r="N23" s="110" t="s">
        <v>24</v>
      </c>
      <c r="O23" s="110" t="s">
        <v>24</v>
      </c>
      <c r="P23" s="110" t="s">
        <v>24</v>
      </c>
      <c r="Q23" s="110" t="s">
        <v>24</v>
      </c>
    </row>
    <row r="24" spans="1:17" ht="33" thickTop="1" thickBot="1" x14ac:dyDescent="0.3">
      <c r="A24" s="112" t="s">
        <v>142</v>
      </c>
      <c r="B24" s="106" t="s">
        <v>24</v>
      </c>
      <c r="C24" s="107" t="s">
        <v>33</v>
      </c>
      <c r="D24" s="109">
        <v>0</v>
      </c>
      <c r="E24" s="110" t="s">
        <v>24</v>
      </c>
      <c r="F24" s="110" t="s">
        <v>24</v>
      </c>
      <c r="G24" s="110" t="s">
        <v>24</v>
      </c>
      <c r="H24" s="110" t="s">
        <v>24</v>
      </c>
      <c r="I24" s="109">
        <v>1960</v>
      </c>
      <c r="J24" s="110" t="s">
        <v>24</v>
      </c>
      <c r="K24" s="110" t="s">
        <v>24</v>
      </c>
      <c r="L24" s="110" t="s">
        <v>24</v>
      </c>
      <c r="M24" s="110" t="s">
        <v>24</v>
      </c>
      <c r="N24" s="110" t="s">
        <v>24</v>
      </c>
      <c r="O24" s="110" t="s">
        <v>24</v>
      </c>
      <c r="P24" s="110" t="s">
        <v>24</v>
      </c>
      <c r="Q24" s="110" t="s">
        <v>24</v>
      </c>
    </row>
    <row r="25" spans="1:17" ht="17.25" thickTop="1" thickBot="1" x14ac:dyDescent="0.3">
      <c r="A25" s="112" t="s">
        <v>143</v>
      </c>
      <c r="B25" s="106" t="s">
        <v>24</v>
      </c>
      <c r="C25" s="107" t="s">
        <v>35</v>
      </c>
      <c r="D25" s="109">
        <v>1900</v>
      </c>
      <c r="E25" s="110" t="s">
        <v>24</v>
      </c>
      <c r="F25" s="110" t="s">
        <v>24</v>
      </c>
      <c r="G25" s="110" t="s">
        <v>24</v>
      </c>
      <c r="H25" s="110" t="s">
        <v>24</v>
      </c>
      <c r="I25" s="110" t="s">
        <v>24</v>
      </c>
      <c r="J25" s="110" t="s">
        <v>24</v>
      </c>
      <c r="K25" s="110" t="s">
        <v>24</v>
      </c>
      <c r="L25" s="110" t="s">
        <v>24</v>
      </c>
      <c r="M25" s="110" t="s">
        <v>24</v>
      </c>
      <c r="N25" s="110" t="s">
        <v>24</v>
      </c>
      <c r="O25" s="110" t="s">
        <v>24</v>
      </c>
      <c r="P25" s="110" t="s">
        <v>24</v>
      </c>
      <c r="Q25" s="110" t="s">
        <v>24</v>
      </c>
    </row>
    <row r="26" spans="1:17" ht="17.25" thickTop="1" thickBot="1" x14ac:dyDescent="0.3">
      <c r="A26" s="105" t="s">
        <v>144</v>
      </c>
      <c r="B26" s="105" t="s">
        <v>24</v>
      </c>
      <c r="C26" s="107" t="s">
        <v>37</v>
      </c>
      <c r="D26" s="108">
        <f>D28+D63</f>
        <v>1900</v>
      </c>
      <c r="E26" s="110" t="s">
        <v>24</v>
      </c>
      <c r="F26" s="110" t="s">
        <v>24</v>
      </c>
      <c r="G26" s="110" t="s">
        <v>24</v>
      </c>
      <c r="H26" s="110" t="s">
        <v>24</v>
      </c>
      <c r="I26" s="110" t="s">
        <v>24</v>
      </c>
      <c r="J26" s="108">
        <f t="shared" ref="J26:O26" si="0">J28+J63</f>
        <v>1900</v>
      </c>
      <c r="K26" s="108">
        <f t="shared" si="0"/>
        <v>0</v>
      </c>
      <c r="L26" s="108">
        <f t="shared" si="0"/>
        <v>0</v>
      </c>
      <c r="M26" s="108">
        <f t="shared" si="0"/>
        <v>0</v>
      </c>
      <c r="N26" s="108">
        <f t="shared" si="0"/>
        <v>0</v>
      </c>
      <c r="O26" s="108">
        <f t="shared" si="0"/>
        <v>0</v>
      </c>
      <c r="P26" s="110" t="s">
        <v>24</v>
      </c>
      <c r="Q26" s="110" t="s">
        <v>24</v>
      </c>
    </row>
    <row r="27" spans="1:17" ht="17.25" thickTop="1" thickBot="1" x14ac:dyDescent="0.3">
      <c r="A27" s="115" t="s">
        <v>145</v>
      </c>
      <c r="B27" s="106"/>
      <c r="C27" s="107"/>
      <c r="D27" s="108"/>
      <c r="E27" s="108"/>
      <c r="F27" s="110"/>
      <c r="G27" s="110"/>
      <c r="H27" s="110"/>
      <c r="I27" s="110"/>
      <c r="J27" s="108"/>
      <c r="K27" s="108"/>
      <c r="L27" s="108"/>
      <c r="M27" s="108"/>
      <c r="N27" s="108"/>
      <c r="O27" s="108"/>
      <c r="P27" s="110"/>
      <c r="Q27" s="110"/>
    </row>
    <row r="28" spans="1:17" ht="17.25" thickTop="1" thickBot="1" x14ac:dyDescent="0.3">
      <c r="A28" s="106" t="s">
        <v>146</v>
      </c>
      <c r="B28" s="106">
        <v>2000</v>
      </c>
      <c r="C28" s="107" t="s">
        <v>39</v>
      </c>
      <c r="D28" s="108">
        <f>D29+D34+D51+D54+D58+D62</f>
        <v>1900</v>
      </c>
      <c r="E28" s="110" t="s">
        <v>24</v>
      </c>
      <c r="F28" s="110" t="s">
        <v>24</v>
      </c>
      <c r="G28" s="110" t="s">
        <v>24</v>
      </c>
      <c r="H28" s="110" t="s">
        <v>24</v>
      </c>
      <c r="I28" s="110" t="s">
        <v>24</v>
      </c>
      <c r="J28" s="108">
        <f t="shared" ref="J28:O28" si="1">J29+J34+J51+J54+J58+J62</f>
        <v>1900</v>
      </c>
      <c r="K28" s="108">
        <f t="shared" si="1"/>
        <v>0</v>
      </c>
      <c r="L28" s="108">
        <f t="shared" si="1"/>
        <v>0</v>
      </c>
      <c r="M28" s="108">
        <f t="shared" si="1"/>
        <v>0</v>
      </c>
      <c r="N28" s="108">
        <f t="shared" si="1"/>
        <v>0</v>
      </c>
      <c r="O28" s="108">
        <f t="shared" si="1"/>
        <v>0</v>
      </c>
      <c r="P28" s="110" t="s">
        <v>24</v>
      </c>
      <c r="Q28" s="110" t="s">
        <v>24</v>
      </c>
    </row>
    <row r="29" spans="1:17" ht="17.25" thickTop="1" thickBot="1" x14ac:dyDescent="0.3">
      <c r="A29" s="116" t="s">
        <v>28</v>
      </c>
      <c r="B29" s="106">
        <v>2100</v>
      </c>
      <c r="C29" s="107" t="s">
        <v>41</v>
      </c>
      <c r="D29" s="108">
        <f>D30+D33</f>
        <v>0</v>
      </c>
      <c r="E29" s="110" t="s">
        <v>24</v>
      </c>
      <c r="F29" s="110" t="s">
        <v>24</v>
      </c>
      <c r="G29" s="110" t="s">
        <v>24</v>
      </c>
      <c r="H29" s="110" t="s">
        <v>24</v>
      </c>
      <c r="I29" s="110" t="s">
        <v>24</v>
      </c>
      <c r="J29" s="108">
        <f t="shared" ref="J29:O29" si="2">J30+J33</f>
        <v>0</v>
      </c>
      <c r="K29" s="108">
        <f t="shared" si="2"/>
        <v>0</v>
      </c>
      <c r="L29" s="108">
        <f t="shared" si="2"/>
        <v>0</v>
      </c>
      <c r="M29" s="108">
        <f t="shared" si="2"/>
        <v>0</v>
      </c>
      <c r="N29" s="108">
        <f t="shared" si="2"/>
        <v>0</v>
      </c>
      <c r="O29" s="108">
        <f t="shared" si="2"/>
        <v>0</v>
      </c>
      <c r="P29" s="110" t="s">
        <v>24</v>
      </c>
      <c r="Q29" s="110" t="s">
        <v>24</v>
      </c>
    </row>
    <row r="30" spans="1:17" ht="17.25" thickTop="1" thickBot="1" x14ac:dyDescent="0.3">
      <c r="A30" s="117" t="s">
        <v>30</v>
      </c>
      <c r="B30" s="118">
        <v>2110</v>
      </c>
      <c r="C30" s="118">
        <v>100</v>
      </c>
      <c r="D30" s="119">
        <f>SUM(D31:D32)</f>
        <v>0</v>
      </c>
      <c r="E30" s="110" t="s">
        <v>24</v>
      </c>
      <c r="F30" s="110" t="s">
        <v>24</v>
      </c>
      <c r="G30" s="110" t="s">
        <v>24</v>
      </c>
      <c r="H30" s="110" t="s">
        <v>24</v>
      </c>
      <c r="I30" s="110" t="s">
        <v>24</v>
      </c>
      <c r="J30" s="119">
        <f t="shared" ref="J30:O30" si="3">SUM(J31:J32)</f>
        <v>0</v>
      </c>
      <c r="K30" s="119">
        <f t="shared" si="3"/>
        <v>0</v>
      </c>
      <c r="L30" s="119">
        <f t="shared" si="3"/>
        <v>0</v>
      </c>
      <c r="M30" s="119">
        <f t="shared" si="3"/>
        <v>0</v>
      </c>
      <c r="N30" s="119">
        <f t="shared" si="3"/>
        <v>0</v>
      </c>
      <c r="O30" s="119">
        <f t="shared" si="3"/>
        <v>0</v>
      </c>
      <c r="P30" s="110" t="s">
        <v>24</v>
      </c>
      <c r="Q30" s="110" t="s">
        <v>24</v>
      </c>
    </row>
    <row r="31" spans="1:17" ht="17.25" thickTop="1" thickBot="1" x14ac:dyDescent="0.3">
      <c r="A31" s="120" t="s">
        <v>32</v>
      </c>
      <c r="B31" s="104">
        <v>2111</v>
      </c>
      <c r="C31" s="104">
        <v>110</v>
      </c>
      <c r="D31" s="121">
        <v>0</v>
      </c>
      <c r="E31" s="110" t="s">
        <v>24</v>
      </c>
      <c r="F31" s="110" t="s">
        <v>24</v>
      </c>
      <c r="G31" s="110" t="s">
        <v>24</v>
      </c>
      <c r="H31" s="110" t="s">
        <v>24</v>
      </c>
      <c r="I31" s="110" t="s">
        <v>24</v>
      </c>
      <c r="J31" s="121">
        <v>0</v>
      </c>
      <c r="K31" s="121">
        <v>0</v>
      </c>
      <c r="L31" s="121">
        <v>0</v>
      </c>
      <c r="M31" s="121">
        <v>0</v>
      </c>
      <c r="N31" s="121">
        <v>0</v>
      </c>
      <c r="O31" s="121">
        <v>0</v>
      </c>
      <c r="P31" s="110" t="s">
        <v>24</v>
      </c>
      <c r="Q31" s="110" t="s">
        <v>24</v>
      </c>
    </row>
    <row r="32" spans="1:17" ht="17.25" thickTop="1" thickBot="1" x14ac:dyDescent="0.3">
      <c r="A32" s="120" t="s">
        <v>34</v>
      </c>
      <c r="B32" s="104">
        <v>2112</v>
      </c>
      <c r="C32" s="104">
        <v>120</v>
      </c>
      <c r="D32" s="121">
        <v>0</v>
      </c>
      <c r="E32" s="110" t="s">
        <v>24</v>
      </c>
      <c r="F32" s="110" t="s">
        <v>24</v>
      </c>
      <c r="G32" s="110" t="s">
        <v>24</v>
      </c>
      <c r="H32" s="110" t="s">
        <v>24</v>
      </c>
      <c r="I32" s="110" t="s">
        <v>24</v>
      </c>
      <c r="J32" s="122">
        <v>0</v>
      </c>
      <c r="K32" s="122">
        <v>0</v>
      </c>
      <c r="L32" s="122">
        <v>0</v>
      </c>
      <c r="M32" s="122">
        <v>0</v>
      </c>
      <c r="N32" s="122">
        <v>0</v>
      </c>
      <c r="O32" s="122">
        <v>0</v>
      </c>
      <c r="P32" s="110" t="s">
        <v>24</v>
      </c>
      <c r="Q32" s="110" t="s">
        <v>24</v>
      </c>
    </row>
    <row r="33" spans="1:17" ht="17.25" thickTop="1" thickBot="1" x14ac:dyDescent="0.3">
      <c r="A33" s="123" t="s">
        <v>36</v>
      </c>
      <c r="B33" s="118">
        <v>2120</v>
      </c>
      <c r="C33" s="118">
        <v>130</v>
      </c>
      <c r="D33" s="124">
        <v>0</v>
      </c>
      <c r="E33" s="110" t="s">
        <v>24</v>
      </c>
      <c r="F33" s="110" t="s">
        <v>24</v>
      </c>
      <c r="G33" s="110" t="s">
        <v>24</v>
      </c>
      <c r="H33" s="110" t="s">
        <v>24</v>
      </c>
      <c r="I33" s="110" t="s">
        <v>24</v>
      </c>
      <c r="J33" s="124">
        <v>0</v>
      </c>
      <c r="K33" s="124">
        <v>0</v>
      </c>
      <c r="L33" s="124">
        <v>0</v>
      </c>
      <c r="M33" s="124">
        <v>0</v>
      </c>
      <c r="N33" s="124">
        <v>0</v>
      </c>
      <c r="O33" s="124">
        <v>0</v>
      </c>
      <c r="P33" s="110" t="s">
        <v>24</v>
      </c>
      <c r="Q33" s="110" t="s">
        <v>24</v>
      </c>
    </row>
    <row r="34" spans="1:17" ht="17.25" thickTop="1" thickBot="1" x14ac:dyDescent="0.3">
      <c r="A34" s="125" t="s">
        <v>38</v>
      </c>
      <c r="B34" s="106">
        <v>2200</v>
      </c>
      <c r="C34" s="106">
        <v>140</v>
      </c>
      <c r="D34" s="108">
        <f>SUM(D35:D41)+D48</f>
        <v>1900</v>
      </c>
      <c r="E34" s="110" t="s">
        <v>24</v>
      </c>
      <c r="F34" s="110" t="s">
        <v>24</v>
      </c>
      <c r="G34" s="110" t="s">
        <v>24</v>
      </c>
      <c r="H34" s="110" t="s">
        <v>24</v>
      </c>
      <c r="I34" s="110" t="s">
        <v>24</v>
      </c>
      <c r="J34" s="108">
        <f t="shared" ref="J34:O34" si="4">SUM(J35:J41)+J48</f>
        <v>1900</v>
      </c>
      <c r="K34" s="108">
        <f t="shared" si="4"/>
        <v>0</v>
      </c>
      <c r="L34" s="108">
        <f t="shared" si="4"/>
        <v>0</v>
      </c>
      <c r="M34" s="108">
        <f t="shared" si="4"/>
        <v>0</v>
      </c>
      <c r="N34" s="108">
        <f t="shared" si="4"/>
        <v>0</v>
      </c>
      <c r="O34" s="108">
        <f t="shared" si="4"/>
        <v>0</v>
      </c>
      <c r="P34" s="110" t="s">
        <v>24</v>
      </c>
      <c r="Q34" s="110" t="s">
        <v>24</v>
      </c>
    </row>
    <row r="35" spans="1:17" ht="17.25" thickTop="1" thickBot="1" x14ac:dyDescent="0.3">
      <c r="A35" s="117" t="s">
        <v>40</v>
      </c>
      <c r="B35" s="118">
        <v>2210</v>
      </c>
      <c r="C35" s="118">
        <v>150</v>
      </c>
      <c r="D35" s="124">
        <v>1900</v>
      </c>
      <c r="E35" s="110" t="s">
        <v>24</v>
      </c>
      <c r="F35" s="110" t="s">
        <v>24</v>
      </c>
      <c r="G35" s="110" t="s">
        <v>24</v>
      </c>
      <c r="H35" s="110" t="s">
        <v>24</v>
      </c>
      <c r="I35" s="110" t="s">
        <v>24</v>
      </c>
      <c r="J35" s="124">
        <v>1900</v>
      </c>
      <c r="K35" s="124">
        <v>0</v>
      </c>
      <c r="L35" s="124">
        <v>0</v>
      </c>
      <c r="M35" s="124">
        <v>0</v>
      </c>
      <c r="N35" s="124">
        <v>0</v>
      </c>
      <c r="O35" s="124">
        <v>0</v>
      </c>
      <c r="P35" s="110" t="s">
        <v>24</v>
      </c>
      <c r="Q35" s="110" t="s">
        <v>24</v>
      </c>
    </row>
    <row r="36" spans="1:17" ht="17.25" thickTop="1" thickBot="1" x14ac:dyDescent="0.3">
      <c r="A36" s="117" t="s">
        <v>42</v>
      </c>
      <c r="B36" s="118">
        <v>2220</v>
      </c>
      <c r="C36" s="118">
        <v>160</v>
      </c>
      <c r="D36" s="124">
        <v>0</v>
      </c>
      <c r="E36" s="110" t="s">
        <v>24</v>
      </c>
      <c r="F36" s="110" t="s">
        <v>24</v>
      </c>
      <c r="G36" s="110" t="s">
        <v>24</v>
      </c>
      <c r="H36" s="110" t="s">
        <v>24</v>
      </c>
      <c r="I36" s="110" t="s">
        <v>24</v>
      </c>
      <c r="J36" s="124">
        <v>0</v>
      </c>
      <c r="K36" s="124">
        <v>0</v>
      </c>
      <c r="L36" s="124">
        <v>0</v>
      </c>
      <c r="M36" s="124">
        <v>0</v>
      </c>
      <c r="N36" s="124">
        <v>0</v>
      </c>
      <c r="O36" s="124">
        <v>0</v>
      </c>
      <c r="P36" s="110" t="s">
        <v>24</v>
      </c>
      <c r="Q36" s="110" t="s">
        <v>24</v>
      </c>
    </row>
    <row r="37" spans="1:17" ht="17.25" thickTop="1" thickBot="1" x14ac:dyDescent="0.3">
      <c r="A37" s="117" t="s">
        <v>43</v>
      </c>
      <c r="B37" s="118">
        <v>2230</v>
      </c>
      <c r="C37" s="118">
        <v>170</v>
      </c>
      <c r="D37" s="124">
        <v>0</v>
      </c>
      <c r="E37" s="110" t="s">
        <v>24</v>
      </c>
      <c r="F37" s="110" t="s">
        <v>24</v>
      </c>
      <c r="G37" s="110" t="s">
        <v>24</v>
      </c>
      <c r="H37" s="110" t="s">
        <v>24</v>
      </c>
      <c r="I37" s="110" t="s">
        <v>24</v>
      </c>
      <c r="J37" s="124">
        <v>0</v>
      </c>
      <c r="K37" s="124">
        <v>0</v>
      </c>
      <c r="L37" s="124">
        <v>0</v>
      </c>
      <c r="M37" s="124">
        <v>0</v>
      </c>
      <c r="N37" s="124">
        <v>0</v>
      </c>
      <c r="O37" s="124">
        <v>0</v>
      </c>
      <c r="P37" s="110" t="s">
        <v>24</v>
      </c>
      <c r="Q37" s="110" t="s">
        <v>24</v>
      </c>
    </row>
    <row r="38" spans="1:17" ht="17.25" thickTop="1" thickBot="1" x14ac:dyDescent="0.3">
      <c r="A38" s="117" t="s">
        <v>44</v>
      </c>
      <c r="B38" s="118">
        <v>2240</v>
      </c>
      <c r="C38" s="118">
        <v>180</v>
      </c>
      <c r="D38" s="124">
        <v>0</v>
      </c>
      <c r="E38" s="110" t="s">
        <v>24</v>
      </c>
      <c r="F38" s="110" t="s">
        <v>24</v>
      </c>
      <c r="G38" s="110" t="s">
        <v>24</v>
      </c>
      <c r="H38" s="110" t="s">
        <v>24</v>
      </c>
      <c r="I38" s="110" t="s">
        <v>24</v>
      </c>
      <c r="J38" s="124">
        <v>0</v>
      </c>
      <c r="K38" s="124">
        <v>0</v>
      </c>
      <c r="L38" s="124">
        <v>0</v>
      </c>
      <c r="M38" s="124">
        <v>0</v>
      </c>
      <c r="N38" s="124">
        <v>0</v>
      </c>
      <c r="O38" s="124">
        <v>0</v>
      </c>
      <c r="P38" s="110" t="s">
        <v>24</v>
      </c>
      <c r="Q38" s="110" t="s">
        <v>24</v>
      </c>
    </row>
    <row r="39" spans="1:17" ht="17.25" thickTop="1" thickBot="1" x14ac:dyDescent="0.3">
      <c r="A39" s="117" t="s">
        <v>45</v>
      </c>
      <c r="B39" s="118">
        <v>2250</v>
      </c>
      <c r="C39" s="118">
        <v>190</v>
      </c>
      <c r="D39" s="124">
        <v>0</v>
      </c>
      <c r="E39" s="110" t="s">
        <v>24</v>
      </c>
      <c r="F39" s="110" t="s">
        <v>24</v>
      </c>
      <c r="G39" s="110" t="s">
        <v>24</v>
      </c>
      <c r="H39" s="110" t="s">
        <v>24</v>
      </c>
      <c r="I39" s="110" t="s">
        <v>24</v>
      </c>
      <c r="J39" s="124">
        <v>0</v>
      </c>
      <c r="K39" s="124">
        <v>0</v>
      </c>
      <c r="L39" s="124">
        <v>0</v>
      </c>
      <c r="M39" s="124">
        <v>0</v>
      </c>
      <c r="N39" s="124">
        <v>0</v>
      </c>
      <c r="O39" s="124">
        <v>0</v>
      </c>
      <c r="P39" s="110" t="s">
        <v>24</v>
      </c>
      <c r="Q39" s="110" t="s">
        <v>24</v>
      </c>
    </row>
    <row r="40" spans="1:17" ht="17.25" thickTop="1" thickBot="1" x14ac:dyDescent="0.3">
      <c r="A40" s="123" t="s">
        <v>46</v>
      </c>
      <c r="B40" s="118">
        <v>2260</v>
      </c>
      <c r="C40" s="118">
        <v>200</v>
      </c>
      <c r="D40" s="124">
        <v>0</v>
      </c>
      <c r="E40" s="110" t="s">
        <v>24</v>
      </c>
      <c r="F40" s="110" t="s">
        <v>24</v>
      </c>
      <c r="G40" s="110" t="s">
        <v>24</v>
      </c>
      <c r="H40" s="110" t="s">
        <v>24</v>
      </c>
      <c r="I40" s="110" t="s">
        <v>24</v>
      </c>
      <c r="J40" s="124">
        <v>0</v>
      </c>
      <c r="K40" s="124">
        <v>0</v>
      </c>
      <c r="L40" s="124">
        <v>0</v>
      </c>
      <c r="M40" s="124">
        <v>0</v>
      </c>
      <c r="N40" s="124">
        <v>0</v>
      </c>
      <c r="O40" s="124">
        <v>0</v>
      </c>
      <c r="P40" s="110" t="s">
        <v>24</v>
      </c>
      <c r="Q40" s="110" t="s">
        <v>24</v>
      </c>
    </row>
    <row r="41" spans="1:17" ht="17.25" thickTop="1" thickBot="1" x14ac:dyDescent="0.3">
      <c r="A41" s="123" t="s">
        <v>47</v>
      </c>
      <c r="B41" s="118">
        <v>2270</v>
      </c>
      <c r="C41" s="118">
        <v>210</v>
      </c>
      <c r="D41" s="119">
        <f>SUM(D42:D47)</f>
        <v>0</v>
      </c>
      <c r="E41" s="110" t="s">
        <v>24</v>
      </c>
      <c r="F41" s="110" t="s">
        <v>24</v>
      </c>
      <c r="G41" s="110" t="s">
        <v>24</v>
      </c>
      <c r="H41" s="110" t="s">
        <v>24</v>
      </c>
      <c r="I41" s="110" t="s">
        <v>24</v>
      </c>
      <c r="J41" s="119">
        <f t="shared" ref="J41:O41" si="5">SUM(J42:J47)</f>
        <v>0</v>
      </c>
      <c r="K41" s="119">
        <f t="shared" si="5"/>
        <v>0</v>
      </c>
      <c r="L41" s="119">
        <f t="shared" si="5"/>
        <v>0</v>
      </c>
      <c r="M41" s="119">
        <f t="shared" si="5"/>
        <v>0</v>
      </c>
      <c r="N41" s="119">
        <f t="shared" si="5"/>
        <v>0</v>
      </c>
      <c r="O41" s="119">
        <f t="shared" si="5"/>
        <v>0</v>
      </c>
      <c r="P41" s="110" t="s">
        <v>24</v>
      </c>
      <c r="Q41" s="110" t="s">
        <v>24</v>
      </c>
    </row>
    <row r="42" spans="1:17" ht="17.25" thickTop="1" thickBot="1" x14ac:dyDescent="0.3">
      <c r="A42" s="120" t="s">
        <v>48</v>
      </c>
      <c r="B42" s="104">
        <v>2271</v>
      </c>
      <c r="C42" s="104">
        <v>220</v>
      </c>
      <c r="D42" s="121">
        <v>0</v>
      </c>
      <c r="E42" s="110" t="s">
        <v>24</v>
      </c>
      <c r="F42" s="110" t="s">
        <v>24</v>
      </c>
      <c r="G42" s="110" t="s">
        <v>24</v>
      </c>
      <c r="H42" s="110" t="s">
        <v>24</v>
      </c>
      <c r="I42" s="110" t="s">
        <v>24</v>
      </c>
      <c r="J42" s="121">
        <v>0</v>
      </c>
      <c r="K42" s="121">
        <v>0</v>
      </c>
      <c r="L42" s="121">
        <v>0</v>
      </c>
      <c r="M42" s="121">
        <v>0</v>
      </c>
      <c r="N42" s="121">
        <v>0</v>
      </c>
      <c r="O42" s="121">
        <v>0</v>
      </c>
      <c r="P42" s="110" t="s">
        <v>24</v>
      </c>
      <c r="Q42" s="110" t="s">
        <v>24</v>
      </c>
    </row>
    <row r="43" spans="1:17" ht="17.25" thickTop="1" thickBot="1" x14ac:dyDescent="0.3">
      <c r="A43" s="120" t="s">
        <v>49</v>
      </c>
      <c r="B43" s="104">
        <v>2272</v>
      </c>
      <c r="C43" s="118">
        <v>230</v>
      </c>
      <c r="D43" s="124">
        <v>0</v>
      </c>
      <c r="E43" s="110" t="s">
        <v>24</v>
      </c>
      <c r="F43" s="110" t="s">
        <v>24</v>
      </c>
      <c r="G43" s="110" t="s">
        <v>24</v>
      </c>
      <c r="H43" s="110" t="s">
        <v>24</v>
      </c>
      <c r="I43" s="110" t="s">
        <v>24</v>
      </c>
      <c r="J43" s="124">
        <v>0</v>
      </c>
      <c r="K43" s="124">
        <v>0</v>
      </c>
      <c r="L43" s="124">
        <v>0</v>
      </c>
      <c r="M43" s="124">
        <v>0</v>
      </c>
      <c r="N43" s="124">
        <v>0</v>
      </c>
      <c r="O43" s="124">
        <v>0</v>
      </c>
      <c r="P43" s="110" t="s">
        <v>24</v>
      </c>
      <c r="Q43" s="110" t="s">
        <v>24</v>
      </c>
    </row>
    <row r="44" spans="1:17" ht="17.25" thickTop="1" thickBot="1" x14ac:dyDescent="0.3">
      <c r="A44" s="120" t="s">
        <v>50</v>
      </c>
      <c r="B44" s="104">
        <v>2273</v>
      </c>
      <c r="C44" s="104">
        <v>240</v>
      </c>
      <c r="D44" s="124">
        <v>0</v>
      </c>
      <c r="E44" s="110" t="s">
        <v>24</v>
      </c>
      <c r="F44" s="110" t="s">
        <v>24</v>
      </c>
      <c r="G44" s="110" t="s">
        <v>24</v>
      </c>
      <c r="H44" s="110" t="s">
        <v>24</v>
      </c>
      <c r="I44" s="110" t="s">
        <v>24</v>
      </c>
      <c r="J44" s="124">
        <v>0</v>
      </c>
      <c r="K44" s="124">
        <v>0</v>
      </c>
      <c r="L44" s="124">
        <v>0</v>
      </c>
      <c r="M44" s="124">
        <v>0</v>
      </c>
      <c r="N44" s="124">
        <v>0</v>
      </c>
      <c r="O44" s="124">
        <v>0</v>
      </c>
      <c r="P44" s="110" t="s">
        <v>24</v>
      </c>
      <c r="Q44" s="110" t="s">
        <v>24</v>
      </c>
    </row>
    <row r="45" spans="1:17" ht="17.25" thickTop="1" thickBot="1" x14ac:dyDescent="0.3">
      <c r="A45" s="120" t="s">
        <v>51</v>
      </c>
      <c r="B45" s="104">
        <v>2274</v>
      </c>
      <c r="C45" s="118">
        <v>250</v>
      </c>
      <c r="D45" s="124">
        <v>0</v>
      </c>
      <c r="E45" s="110" t="s">
        <v>24</v>
      </c>
      <c r="F45" s="110" t="s">
        <v>24</v>
      </c>
      <c r="G45" s="110" t="s">
        <v>24</v>
      </c>
      <c r="H45" s="110" t="s">
        <v>24</v>
      </c>
      <c r="I45" s="110" t="s">
        <v>24</v>
      </c>
      <c r="J45" s="124">
        <v>0</v>
      </c>
      <c r="K45" s="124">
        <v>0</v>
      </c>
      <c r="L45" s="124">
        <v>0</v>
      </c>
      <c r="M45" s="124">
        <v>0</v>
      </c>
      <c r="N45" s="124">
        <v>0</v>
      </c>
      <c r="O45" s="124">
        <v>0</v>
      </c>
      <c r="P45" s="110" t="s">
        <v>24</v>
      </c>
      <c r="Q45" s="110" t="s">
        <v>24</v>
      </c>
    </row>
    <row r="46" spans="1:17" ht="17.25" thickTop="1" thickBot="1" x14ac:dyDescent="0.3">
      <c r="A46" s="120" t="s">
        <v>52</v>
      </c>
      <c r="B46" s="104">
        <v>2275</v>
      </c>
      <c r="C46" s="104">
        <v>260</v>
      </c>
      <c r="D46" s="121">
        <v>0</v>
      </c>
      <c r="E46" s="110" t="s">
        <v>24</v>
      </c>
      <c r="F46" s="110" t="s">
        <v>24</v>
      </c>
      <c r="G46" s="110" t="s">
        <v>24</v>
      </c>
      <c r="H46" s="110" t="s">
        <v>24</v>
      </c>
      <c r="I46" s="110" t="s">
        <v>24</v>
      </c>
      <c r="J46" s="121">
        <v>0</v>
      </c>
      <c r="K46" s="121">
        <v>0</v>
      </c>
      <c r="L46" s="121">
        <v>0</v>
      </c>
      <c r="M46" s="121">
        <v>0</v>
      </c>
      <c r="N46" s="121">
        <v>0</v>
      </c>
      <c r="O46" s="121">
        <v>0</v>
      </c>
      <c r="P46" s="110" t="s">
        <v>24</v>
      </c>
      <c r="Q46" s="110" t="s">
        <v>24</v>
      </c>
    </row>
    <row r="47" spans="1:17" ht="17.25" thickTop="1" thickBot="1" x14ac:dyDescent="0.3">
      <c r="A47" s="120" t="s">
        <v>53</v>
      </c>
      <c r="B47" s="104">
        <v>2276</v>
      </c>
      <c r="C47" s="104">
        <v>270</v>
      </c>
      <c r="D47" s="121">
        <v>0</v>
      </c>
      <c r="E47" s="110" t="s">
        <v>24</v>
      </c>
      <c r="F47" s="110" t="s">
        <v>24</v>
      </c>
      <c r="G47" s="110" t="s">
        <v>24</v>
      </c>
      <c r="H47" s="110" t="s">
        <v>24</v>
      </c>
      <c r="I47" s="110" t="s">
        <v>24</v>
      </c>
      <c r="J47" s="121">
        <v>0</v>
      </c>
      <c r="K47" s="121">
        <v>0</v>
      </c>
      <c r="L47" s="121">
        <v>0</v>
      </c>
      <c r="M47" s="121">
        <v>0</v>
      </c>
      <c r="N47" s="121">
        <v>0</v>
      </c>
      <c r="O47" s="121">
        <v>0</v>
      </c>
      <c r="P47" s="110" t="s">
        <v>24</v>
      </c>
      <c r="Q47" s="110" t="s">
        <v>24</v>
      </c>
    </row>
    <row r="48" spans="1:17" ht="33" thickTop="1" thickBot="1" x14ac:dyDescent="0.3">
      <c r="A48" s="123" t="s">
        <v>54</v>
      </c>
      <c r="B48" s="118">
        <v>2280</v>
      </c>
      <c r="C48" s="118">
        <v>280</v>
      </c>
      <c r="D48" s="119">
        <f>SUM(D49:D50)</f>
        <v>0</v>
      </c>
      <c r="E48" s="110" t="s">
        <v>24</v>
      </c>
      <c r="F48" s="110" t="s">
        <v>24</v>
      </c>
      <c r="G48" s="110" t="s">
        <v>24</v>
      </c>
      <c r="H48" s="110" t="s">
        <v>24</v>
      </c>
      <c r="I48" s="110" t="s">
        <v>24</v>
      </c>
      <c r="J48" s="119">
        <f t="shared" ref="J48:O48" si="6">SUM(J49:J50)</f>
        <v>0</v>
      </c>
      <c r="K48" s="119">
        <f t="shared" si="6"/>
        <v>0</v>
      </c>
      <c r="L48" s="119">
        <f t="shared" si="6"/>
        <v>0</v>
      </c>
      <c r="M48" s="119">
        <f t="shared" si="6"/>
        <v>0</v>
      </c>
      <c r="N48" s="119">
        <f t="shared" si="6"/>
        <v>0</v>
      </c>
      <c r="O48" s="119">
        <f t="shared" si="6"/>
        <v>0</v>
      </c>
      <c r="P48" s="110" t="s">
        <v>24</v>
      </c>
      <c r="Q48" s="110" t="s">
        <v>24</v>
      </c>
    </row>
    <row r="49" spans="1:17" ht="33" thickTop="1" thickBot="1" x14ac:dyDescent="0.3">
      <c r="A49" s="126" t="s">
        <v>55</v>
      </c>
      <c r="B49" s="104">
        <v>2281</v>
      </c>
      <c r="C49" s="104">
        <v>290</v>
      </c>
      <c r="D49" s="121">
        <v>0</v>
      </c>
      <c r="E49" s="110" t="s">
        <v>24</v>
      </c>
      <c r="F49" s="110" t="s">
        <v>24</v>
      </c>
      <c r="G49" s="110" t="s">
        <v>24</v>
      </c>
      <c r="H49" s="110" t="s">
        <v>24</v>
      </c>
      <c r="I49" s="110" t="s">
        <v>24</v>
      </c>
      <c r="J49" s="121">
        <v>0</v>
      </c>
      <c r="K49" s="121">
        <v>0</v>
      </c>
      <c r="L49" s="121">
        <v>0</v>
      </c>
      <c r="M49" s="121">
        <v>0</v>
      </c>
      <c r="N49" s="121">
        <v>0</v>
      </c>
      <c r="O49" s="121">
        <v>0</v>
      </c>
      <c r="P49" s="110" t="s">
        <v>24</v>
      </c>
      <c r="Q49" s="110" t="s">
        <v>24</v>
      </c>
    </row>
    <row r="50" spans="1:17" ht="33" thickTop="1" thickBot="1" x14ac:dyDescent="0.3">
      <c r="A50" s="120" t="s">
        <v>56</v>
      </c>
      <c r="B50" s="104">
        <v>2282</v>
      </c>
      <c r="C50" s="118">
        <v>300</v>
      </c>
      <c r="D50" s="121">
        <v>0</v>
      </c>
      <c r="E50" s="110" t="s">
        <v>24</v>
      </c>
      <c r="F50" s="110" t="s">
        <v>24</v>
      </c>
      <c r="G50" s="110" t="s">
        <v>24</v>
      </c>
      <c r="H50" s="110" t="s">
        <v>24</v>
      </c>
      <c r="I50" s="110" t="s">
        <v>24</v>
      </c>
      <c r="J50" s="121">
        <v>0</v>
      </c>
      <c r="K50" s="121">
        <v>0</v>
      </c>
      <c r="L50" s="121">
        <v>0</v>
      </c>
      <c r="M50" s="121">
        <v>0</v>
      </c>
      <c r="N50" s="121">
        <v>0</v>
      </c>
      <c r="O50" s="121">
        <v>0</v>
      </c>
      <c r="P50" s="110" t="s">
        <v>24</v>
      </c>
      <c r="Q50" s="110" t="s">
        <v>24</v>
      </c>
    </row>
    <row r="51" spans="1:17" ht="17.25" thickTop="1" thickBot="1" x14ac:dyDescent="0.3">
      <c r="A51" s="116" t="s">
        <v>57</v>
      </c>
      <c r="B51" s="106">
        <v>2400</v>
      </c>
      <c r="C51" s="106">
        <v>310</v>
      </c>
      <c r="D51" s="108">
        <f>SUM(D52:D53)</f>
        <v>0</v>
      </c>
      <c r="E51" s="110" t="s">
        <v>24</v>
      </c>
      <c r="F51" s="110" t="s">
        <v>24</v>
      </c>
      <c r="G51" s="110" t="s">
        <v>24</v>
      </c>
      <c r="H51" s="110" t="s">
        <v>24</v>
      </c>
      <c r="I51" s="110" t="s">
        <v>24</v>
      </c>
      <c r="J51" s="108">
        <f t="shared" ref="J51:O51" si="7">SUM(J52:J53)</f>
        <v>0</v>
      </c>
      <c r="K51" s="108">
        <f t="shared" si="7"/>
        <v>0</v>
      </c>
      <c r="L51" s="108">
        <f t="shared" si="7"/>
        <v>0</v>
      </c>
      <c r="M51" s="108">
        <f t="shared" si="7"/>
        <v>0</v>
      </c>
      <c r="N51" s="108">
        <f t="shared" si="7"/>
        <v>0</v>
      </c>
      <c r="O51" s="108">
        <f t="shared" si="7"/>
        <v>0</v>
      </c>
      <c r="P51" s="110" t="s">
        <v>24</v>
      </c>
      <c r="Q51" s="110" t="s">
        <v>24</v>
      </c>
    </row>
    <row r="52" spans="1:17" ht="17.25" thickTop="1" thickBot="1" x14ac:dyDescent="0.3">
      <c r="A52" s="127" t="s">
        <v>58</v>
      </c>
      <c r="B52" s="118">
        <v>2410</v>
      </c>
      <c r="C52" s="118">
        <v>320</v>
      </c>
      <c r="D52" s="124">
        <v>0</v>
      </c>
      <c r="E52" s="110" t="s">
        <v>24</v>
      </c>
      <c r="F52" s="110" t="s">
        <v>24</v>
      </c>
      <c r="G52" s="110" t="s">
        <v>24</v>
      </c>
      <c r="H52" s="110" t="s">
        <v>24</v>
      </c>
      <c r="I52" s="110" t="s">
        <v>24</v>
      </c>
      <c r="J52" s="124">
        <v>0</v>
      </c>
      <c r="K52" s="124">
        <v>0</v>
      </c>
      <c r="L52" s="124">
        <v>0</v>
      </c>
      <c r="M52" s="124">
        <v>0</v>
      </c>
      <c r="N52" s="124">
        <v>0</v>
      </c>
      <c r="O52" s="124">
        <v>0</v>
      </c>
      <c r="P52" s="110" t="s">
        <v>24</v>
      </c>
      <c r="Q52" s="110" t="s">
        <v>24</v>
      </c>
    </row>
    <row r="53" spans="1:17" ht="17.25" thickTop="1" thickBot="1" x14ac:dyDescent="0.3">
      <c r="A53" s="127" t="s">
        <v>59</v>
      </c>
      <c r="B53" s="118">
        <v>2420</v>
      </c>
      <c r="C53" s="118">
        <v>330</v>
      </c>
      <c r="D53" s="124">
        <v>0</v>
      </c>
      <c r="E53" s="110" t="s">
        <v>24</v>
      </c>
      <c r="F53" s="110" t="s">
        <v>24</v>
      </c>
      <c r="G53" s="110" t="s">
        <v>24</v>
      </c>
      <c r="H53" s="110" t="s">
        <v>24</v>
      </c>
      <c r="I53" s="110" t="s">
        <v>24</v>
      </c>
      <c r="J53" s="124">
        <v>0</v>
      </c>
      <c r="K53" s="124">
        <v>0</v>
      </c>
      <c r="L53" s="124">
        <v>0</v>
      </c>
      <c r="M53" s="124">
        <v>0</v>
      </c>
      <c r="N53" s="124">
        <v>0</v>
      </c>
      <c r="O53" s="124">
        <v>0</v>
      </c>
      <c r="P53" s="110" t="s">
        <v>24</v>
      </c>
      <c r="Q53" s="110" t="s">
        <v>24</v>
      </c>
    </row>
    <row r="54" spans="1:17" ht="17.25" thickTop="1" thickBot="1" x14ac:dyDescent="0.3">
      <c r="A54" s="128" t="s">
        <v>60</v>
      </c>
      <c r="B54" s="106">
        <v>2600</v>
      </c>
      <c r="C54" s="129">
        <v>340</v>
      </c>
      <c r="D54" s="108">
        <f>SUM(D55:D57)</f>
        <v>0</v>
      </c>
      <c r="E54" s="110" t="s">
        <v>24</v>
      </c>
      <c r="F54" s="110" t="s">
        <v>24</v>
      </c>
      <c r="G54" s="110" t="s">
        <v>24</v>
      </c>
      <c r="H54" s="110" t="s">
        <v>24</v>
      </c>
      <c r="I54" s="110" t="s">
        <v>24</v>
      </c>
      <c r="J54" s="108">
        <f t="shared" ref="J54:O54" si="8">SUM(J55:J57)</f>
        <v>0</v>
      </c>
      <c r="K54" s="108">
        <f t="shared" si="8"/>
        <v>0</v>
      </c>
      <c r="L54" s="108">
        <f t="shared" si="8"/>
        <v>0</v>
      </c>
      <c r="M54" s="108">
        <f t="shared" si="8"/>
        <v>0</v>
      </c>
      <c r="N54" s="108">
        <f t="shared" si="8"/>
        <v>0</v>
      </c>
      <c r="O54" s="108">
        <f t="shared" si="8"/>
        <v>0</v>
      </c>
      <c r="P54" s="110" t="s">
        <v>24</v>
      </c>
      <c r="Q54" s="110" t="s">
        <v>24</v>
      </c>
    </row>
    <row r="55" spans="1:17" ht="33" thickTop="1" thickBot="1" x14ac:dyDescent="0.3">
      <c r="A55" s="123" t="s">
        <v>61</v>
      </c>
      <c r="B55" s="118">
        <v>2610</v>
      </c>
      <c r="C55" s="118">
        <v>350</v>
      </c>
      <c r="D55" s="124">
        <v>0</v>
      </c>
      <c r="E55" s="110" t="s">
        <v>24</v>
      </c>
      <c r="F55" s="110" t="s">
        <v>24</v>
      </c>
      <c r="G55" s="110" t="s">
        <v>24</v>
      </c>
      <c r="H55" s="110" t="s">
        <v>24</v>
      </c>
      <c r="I55" s="110" t="s">
        <v>24</v>
      </c>
      <c r="J55" s="124">
        <v>0</v>
      </c>
      <c r="K55" s="124">
        <v>0</v>
      </c>
      <c r="L55" s="124">
        <v>0</v>
      </c>
      <c r="M55" s="124">
        <v>0</v>
      </c>
      <c r="N55" s="124">
        <v>0</v>
      </c>
      <c r="O55" s="124">
        <v>0</v>
      </c>
      <c r="P55" s="110" t="s">
        <v>24</v>
      </c>
      <c r="Q55" s="110" t="s">
        <v>24</v>
      </c>
    </row>
    <row r="56" spans="1:17" ht="33" thickTop="1" thickBot="1" x14ac:dyDescent="0.3">
      <c r="A56" s="123" t="s">
        <v>62</v>
      </c>
      <c r="B56" s="118">
        <v>2620</v>
      </c>
      <c r="C56" s="118">
        <v>360</v>
      </c>
      <c r="D56" s="130">
        <v>0</v>
      </c>
      <c r="E56" s="110" t="s">
        <v>24</v>
      </c>
      <c r="F56" s="110" t="s">
        <v>24</v>
      </c>
      <c r="G56" s="110" t="s">
        <v>24</v>
      </c>
      <c r="H56" s="110" t="s">
        <v>24</v>
      </c>
      <c r="I56" s="110" t="s">
        <v>24</v>
      </c>
      <c r="J56" s="131">
        <v>0</v>
      </c>
      <c r="K56" s="131">
        <v>0</v>
      </c>
      <c r="L56" s="131">
        <v>0</v>
      </c>
      <c r="M56" s="131">
        <v>0</v>
      </c>
      <c r="N56" s="131">
        <v>0</v>
      </c>
      <c r="O56" s="131">
        <v>0</v>
      </c>
      <c r="P56" s="110" t="s">
        <v>24</v>
      </c>
      <c r="Q56" s="110" t="s">
        <v>24</v>
      </c>
    </row>
    <row r="57" spans="1:17" ht="33" thickTop="1" thickBot="1" x14ac:dyDescent="0.3">
      <c r="A57" s="127" t="s">
        <v>63</v>
      </c>
      <c r="B57" s="118">
        <v>2630</v>
      </c>
      <c r="C57" s="118">
        <v>370</v>
      </c>
      <c r="D57" s="132">
        <v>0</v>
      </c>
      <c r="E57" s="110" t="s">
        <v>24</v>
      </c>
      <c r="F57" s="110" t="s">
        <v>24</v>
      </c>
      <c r="G57" s="110" t="s">
        <v>24</v>
      </c>
      <c r="H57" s="110" t="s">
        <v>24</v>
      </c>
      <c r="I57" s="110" t="s">
        <v>24</v>
      </c>
      <c r="J57" s="132">
        <v>0</v>
      </c>
      <c r="K57" s="132">
        <v>0</v>
      </c>
      <c r="L57" s="132">
        <v>0</v>
      </c>
      <c r="M57" s="132">
        <v>0</v>
      </c>
      <c r="N57" s="132">
        <v>0</v>
      </c>
      <c r="O57" s="132">
        <v>0</v>
      </c>
      <c r="P57" s="110" t="s">
        <v>24</v>
      </c>
      <c r="Q57" s="110" t="s">
        <v>24</v>
      </c>
    </row>
    <row r="58" spans="1:17" ht="17.25" thickTop="1" thickBot="1" x14ac:dyDescent="0.3">
      <c r="A58" s="125" t="s">
        <v>64</v>
      </c>
      <c r="B58" s="106">
        <v>2700</v>
      </c>
      <c r="C58" s="106">
        <v>380</v>
      </c>
      <c r="D58" s="108">
        <f>SUM(D59:D61)</f>
        <v>0</v>
      </c>
      <c r="E58" s="110" t="s">
        <v>24</v>
      </c>
      <c r="F58" s="110" t="s">
        <v>24</v>
      </c>
      <c r="G58" s="110" t="s">
        <v>24</v>
      </c>
      <c r="H58" s="110" t="s">
        <v>24</v>
      </c>
      <c r="I58" s="110" t="s">
        <v>24</v>
      </c>
      <c r="J58" s="108">
        <f t="shared" ref="J58:O58" si="9">SUM(J59:J61)</f>
        <v>0</v>
      </c>
      <c r="K58" s="108">
        <f t="shared" si="9"/>
        <v>0</v>
      </c>
      <c r="L58" s="108">
        <f t="shared" si="9"/>
        <v>0</v>
      </c>
      <c r="M58" s="108">
        <f t="shared" si="9"/>
        <v>0</v>
      </c>
      <c r="N58" s="108">
        <f t="shared" si="9"/>
        <v>0</v>
      </c>
      <c r="O58" s="108">
        <f t="shared" si="9"/>
        <v>0</v>
      </c>
      <c r="P58" s="110" t="s">
        <v>24</v>
      </c>
      <c r="Q58" s="110" t="s">
        <v>24</v>
      </c>
    </row>
    <row r="59" spans="1:17" ht="17.25" thickTop="1" thickBot="1" x14ac:dyDescent="0.3">
      <c r="A59" s="123" t="s">
        <v>65</v>
      </c>
      <c r="B59" s="118">
        <v>2710</v>
      </c>
      <c r="C59" s="118">
        <v>390</v>
      </c>
      <c r="D59" s="124">
        <v>0</v>
      </c>
      <c r="E59" s="110" t="s">
        <v>24</v>
      </c>
      <c r="F59" s="110" t="s">
        <v>24</v>
      </c>
      <c r="G59" s="110" t="s">
        <v>24</v>
      </c>
      <c r="H59" s="110" t="s">
        <v>24</v>
      </c>
      <c r="I59" s="110" t="s">
        <v>24</v>
      </c>
      <c r="J59" s="124">
        <v>0</v>
      </c>
      <c r="K59" s="124">
        <v>0</v>
      </c>
      <c r="L59" s="124">
        <v>0</v>
      </c>
      <c r="M59" s="124">
        <v>0</v>
      </c>
      <c r="N59" s="124">
        <v>0</v>
      </c>
      <c r="O59" s="124">
        <v>0</v>
      </c>
      <c r="P59" s="110" t="s">
        <v>24</v>
      </c>
      <c r="Q59" s="110" t="s">
        <v>24</v>
      </c>
    </row>
    <row r="60" spans="1:17" ht="17.25" thickTop="1" thickBot="1" x14ac:dyDescent="0.3">
      <c r="A60" s="123" t="s">
        <v>66</v>
      </c>
      <c r="B60" s="118">
        <v>2720</v>
      </c>
      <c r="C60" s="118">
        <v>400</v>
      </c>
      <c r="D60" s="124">
        <v>0</v>
      </c>
      <c r="E60" s="110" t="s">
        <v>24</v>
      </c>
      <c r="F60" s="110" t="s">
        <v>24</v>
      </c>
      <c r="G60" s="110" t="s">
        <v>24</v>
      </c>
      <c r="H60" s="110" t="s">
        <v>24</v>
      </c>
      <c r="I60" s="110" t="s">
        <v>24</v>
      </c>
      <c r="J60" s="124">
        <v>0</v>
      </c>
      <c r="K60" s="124">
        <v>0</v>
      </c>
      <c r="L60" s="124">
        <v>0</v>
      </c>
      <c r="M60" s="124">
        <v>0</v>
      </c>
      <c r="N60" s="124">
        <v>0</v>
      </c>
      <c r="O60" s="124">
        <v>0</v>
      </c>
      <c r="P60" s="110" t="s">
        <v>24</v>
      </c>
      <c r="Q60" s="110" t="s">
        <v>24</v>
      </c>
    </row>
    <row r="61" spans="1:17" ht="17.25" thickTop="1" thickBot="1" x14ac:dyDescent="0.3">
      <c r="A61" s="123" t="s">
        <v>67</v>
      </c>
      <c r="B61" s="118">
        <v>2730</v>
      </c>
      <c r="C61" s="118">
        <v>410</v>
      </c>
      <c r="D61" s="124">
        <v>0</v>
      </c>
      <c r="E61" s="110" t="s">
        <v>24</v>
      </c>
      <c r="F61" s="110" t="s">
        <v>24</v>
      </c>
      <c r="G61" s="110" t="s">
        <v>24</v>
      </c>
      <c r="H61" s="110" t="s">
        <v>24</v>
      </c>
      <c r="I61" s="110" t="s">
        <v>24</v>
      </c>
      <c r="J61" s="124">
        <v>0</v>
      </c>
      <c r="K61" s="124">
        <v>0</v>
      </c>
      <c r="L61" s="124">
        <v>0</v>
      </c>
      <c r="M61" s="124">
        <v>0</v>
      </c>
      <c r="N61" s="124">
        <v>0</v>
      </c>
      <c r="O61" s="124">
        <v>0</v>
      </c>
      <c r="P61" s="110" t="s">
        <v>24</v>
      </c>
      <c r="Q61" s="110" t="s">
        <v>24</v>
      </c>
    </row>
    <row r="62" spans="1:17" ht="17.25" thickTop="1" thickBot="1" x14ac:dyDescent="0.3">
      <c r="A62" s="125" t="s">
        <v>68</v>
      </c>
      <c r="B62" s="106">
        <v>2800</v>
      </c>
      <c r="C62" s="106">
        <v>420</v>
      </c>
      <c r="D62" s="109">
        <v>0</v>
      </c>
      <c r="E62" s="110" t="s">
        <v>24</v>
      </c>
      <c r="F62" s="110" t="s">
        <v>24</v>
      </c>
      <c r="G62" s="110" t="s">
        <v>24</v>
      </c>
      <c r="H62" s="110" t="s">
        <v>24</v>
      </c>
      <c r="I62" s="110" t="s">
        <v>24</v>
      </c>
      <c r="J62" s="109">
        <v>0</v>
      </c>
      <c r="K62" s="109">
        <v>0</v>
      </c>
      <c r="L62" s="109">
        <v>0</v>
      </c>
      <c r="M62" s="109">
        <v>0</v>
      </c>
      <c r="N62" s="109">
        <v>0</v>
      </c>
      <c r="O62" s="109">
        <v>0</v>
      </c>
      <c r="P62" s="110" t="s">
        <v>24</v>
      </c>
      <c r="Q62" s="110" t="s">
        <v>24</v>
      </c>
    </row>
    <row r="63" spans="1:17" ht="17.25" thickTop="1" thickBot="1" x14ac:dyDescent="0.3">
      <c r="A63" s="106" t="s">
        <v>69</v>
      </c>
      <c r="B63" s="106">
        <v>3000</v>
      </c>
      <c r="C63" s="106">
        <v>430</v>
      </c>
      <c r="D63" s="108">
        <f>D64+D78</f>
        <v>0</v>
      </c>
      <c r="E63" s="110" t="s">
        <v>24</v>
      </c>
      <c r="F63" s="110" t="s">
        <v>24</v>
      </c>
      <c r="G63" s="110" t="s">
        <v>24</v>
      </c>
      <c r="H63" s="110" t="s">
        <v>24</v>
      </c>
      <c r="I63" s="110" t="s">
        <v>24</v>
      </c>
      <c r="J63" s="108">
        <f t="shared" ref="J63:O63" si="10">J64+J78</f>
        <v>0</v>
      </c>
      <c r="K63" s="108">
        <f t="shared" si="10"/>
        <v>0</v>
      </c>
      <c r="L63" s="108">
        <f t="shared" si="10"/>
        <v>0</v>
      </c>
      <c r="M63" s="108">
        <f t="shared" si="10"/>
        <v>0</v>
      </c>
      <c r="N63" s="108">
        <f t="shared" si="10"/>
        <v>0</v>
      </c>
      <c r="O63" s="108">
        <f t="shared" si="10"/>
        <v>0</v>
      </c>
      <c r="P63" s="110" t="s">
        <v>24</v>
      </c>
      <c r="Q63" s="110" t="s">
        <v>24</v>
      </c>
    </row>
    <row r="64" spans="1:17" ht="17.25" thickTop="1" thickBot="1" x14ac:dyDescent="0.3">
      <c r="A64" s="116" t="s">
        <v>70</v>
      </c>
      <c r="B64" s="106">
        <v>3100</v>
      </c>
      <c r="C64" s="106">
        <v>440</v>
      </c>
      <c r="D64" s="108">
        <f>D65+D66+D69+D72+D76+D77</f>
        <v>0</v>
      </c>
      <c r="E64" s="110" t="s">
        <v>24</v>
      </c>
      <c r="F64" s="110" t="s">
        <v>24</v>
      </c>
      <c r="G64" s="110" t="s">
        <v>24</v>
      </c>
      <c r="H64" s="110" t="s">
        <v>24</v>
      </c>
      <c r="I64" s="110" t="s">
        <v>24</v>
      </c>
      <c r="J64" s="108">
        <f t="shared" ref="J64:O64" si="11">J65+J66+J69+J72+J76+J77</f>
        <v>0</v>
      </c>
      <c r="K64" s="108">
        <f t="shared" si="11"/>
        <v>0</v>
      </c>
      <c r="L64" s="108">
        <f t="shared" si="11"/>
        <v>0</v>
      </c>
      <c r="M64" s="108">
        <f t="shared" si="11"/>
        <v>0</v>
      </c>
      <c r="N64" s="108">
        <f t="shared" si="11"/>
        <v>0</v>
      </c>
      <c r="O64" s="108">
        <f t="shared" si="11"/>
        <v>0</v>
      </c>
      <c r="P64" s="110" t="s">
        <v>24</v>
      </c>
      <c r="Q64" s="110" t="s">
        <v>24</v>
      </c>
    </row>
    <row r="65" spans="1:17" ht="17.25" thickTop="1" thickBot="1" x14ac:dyDescent="0.3">
      <c r="A65" s="123" t="s">
        <v>71</v>
      </c>
      <c r="B65" s="118">
        <v>3110</v>
      </c>
      <c r="C65" s="118">
        <v>450</v>
      </c>
      <c r="D65" s="124">
        <v>0</v>
      </c>
      <c r="E65" s="110" t="s">
        <v>24</v>
      </c>
      <c r="F65" s="110" t="s">
        <v>24</v>
      </c>
      <c r="G65" s="110" t="s">
        <v>24</v>
      </c>
      <c r="H65" s="110" t="s">
        <v>24</v>
      </c>
      <c r="I65" s="110" t="s">
        <v>24</v>
      </c>
      <c r="J65" s="124">
        <v>0</v>
      </c>
      <c r="K65" s="124">
        <v>0</v>
      </c>
      <c r="L65" s="124">
        <v>0</v>
      </c>
      <c r="M65" s="124">
        <v>0</v>
      </c>
      <c r="N65" s="124">
        <v>0</v>
      </c>
      <c r="O65" s="124">
        <v>0</v>
      </c>
      <c r="P65" s="110" t="s">
        <v>24</v>
      </c>
      <c r="Q65" s="110" t="s">
        <v>24</v>
      </c>
    </row>
    <row r="66" spans="1:17" ht="17.25" thickTop="1" thickBot="1" x14ac:dyDescent="0.3">
      <c r="A66" s="127" t="s">
        <v>72</v>
      </c>
      <c r="B66" s="118">
        <v>3120</v>
      </c>
      <c r="C66" s="118">
        <v>460</v>
      </c>
      <c r="D66" s="119">
        <f>SUM(D67:D68)</f>
        <v>0</v>
      </c>
      <c r="E66" s="110" t="s">
        <v>24</v>
      </c>
      <c r="F66" s="110" t="s">
        <v>24</v>
      </c>
      <c r="G66" s="110" t="s">
        <v>24</v>
      </c>
      <c r="H66" s="110" t="s">
        <v>24</v>
      </c>
      <c r="I66" s="110" t="s">
        <v>24</v>
      </c>
      <c r="J66" s="119">
        <f t="shared" ref="J66:O66" si="12">SUM(J67:J68)</f>
        <v>0</v>
      </c>
      <c r="K66" s="119">
        <f t="shared" si="12"/>
        <v>0</v>
      </c>
      <c r="L66" s="119">
        <f t="shared" si="12"/>
        <v>0</v>
      </c>
      <c r="M66" s="119">
        <f t="shared" si="12"/>
        <v>0</v>
      </c>
      <c r="N66" s="119">
        <f t="shared" si="12"/>
        <v>0</v>
      </c>
      <c r="O66" s="119">
        <f t="shared" si="12"/>
        <v>0</v>
      </c>
      <c r="P66" s="110" t="s">
        <v>24</v>
      </c>
      <c r="Q66" s="110" t="s">
        <v>24</v>
      </c>
    </row>
    <row r="67" spans="1:17" ht="17.25" thickTop="1" thickBot="1" x14ac:dyDescent="0.3">
      <c r="A67" s="120" t="s">
        <v>73</v>
      </c>
      <c r="B67" s="104">
        <v>3121</v>
      </c>
      <c r="C67" s="104">
        <v>470</v>
      </c>
      <c r="D67" s="121">
        <v>0</v>
      </c>
      <c r="E67" s="110" t="s">
        <v>24</v>
      </c>
      <c r="F67" s="110" t="s">
        <v>24</v>
      </c>
      <c r="G67" s="110" t="s">
        <v>24</v>
      </c>
      <c r="H67" s="110" t="s">
        <v>24</v>
      </c>
      <c r="I67" s="110" t="s">
        <v>24</v>
      </c>
      <c r="J67" s="121">
        <v>0</v>
      </c>
      <c r="K67" s="121">
        <v>0</v>
      </c>
      <c r="L67" s="121">
        <v>0</v>
      </c>
      <c r="M67" s="121">
        <v>0</v>
      </c>
      <c r="N67" s="121">
        <v>0</v>
      </c>
      <c r="O67" s="121">
        <v>0</v>
      </c>
      <c r="P67" s="110" t="s">
        <v>24</v>
      </c>
      <c r="Q67" s="110" t="s">
        <v>24</v>
      </c>
    </row>
    <row r="68" spans="1:17" ht="17.25" thickTop="1" thickBot="1" x14ac:dyDescent="0.3">
      <c r="A68" s="120" t="s">
        <v>74</v>
      </c>
      <c r="B68" s="104">
        <v>3122</v>
      </c>
      <c r="C68" s="104">
        <v>480</v>
      </c>
      <c r="D68" s="121">
        <v>0</v>
      </c>
      <c r="E68" s="110" t="s">
        <v>24</v>
      </c>
      <c r="F68" s="110" t="s">
        <v>24</v>
      </c>
      <c r="G68" s="110" t="s">
        <v>24</v>
      </c>
      <c r="H68" s="110" t="s">
        <v>24</v>
      </c>
      <c r="I68" s="110" t="s">
        <v>24</v>
      </c>
      <c r="J68" s="121">
        <v>0</v>
      </c>
      <c r="K68" s="121">
        <v>0</v>
      </c>
      <c r="L68" s="121">
        <v>0</v>
      </c>
      <c r="M68" s="121">
        <v>0</v>
      </c>
      <c r="N68" s="121">
        <v>0</v>
      </c>
      <c r="O68" s="121">
        <v>0</v>
      </c>
      <c r="P68" s="110" t="s">
        <v>24</v>
      </c>
      <c r="Q68" s="110" t="s">
        <v>24</v>
      </c>
    </row>
    <row r="69" spans="1:17" ht="17.25" thickTop="1" thickBot="1" x14ac:dyDescent="0.3">
      <c r="A69" s="117" t="s">
        <v>75</v>
      </c>
      <c r="B69" s="118">
        <v>3130</v>
      </c>
      <c r="C69" s="118">
        <v>490</v>
      </c>
      <c r="D69" s="119">
        <f>SUM(D70:D71)</f>
        <v>0</v>
      </c>
      <c r="E69" s="110" t="s">
        <v>24</v>
      </c>
      <c r="F69" s="110" t="s">
        <v>24</v>
      </c>
      <c r="G69" s="110" t="s">
        <v>24</v>
      </c>
      <c r="H69" s="110" t="s">
        <v>24</v>
      </c>
      <c r="I69" s="110" t="s">
        <v>24</v>
      </c>
      <c r="J69" s="119">
        <f t="shared" ref="J69:O69" si="13">SUM(J70:J71)</f>
        <v>0</v>
      </c>
      <c r="K69" s="119">
        <f t="shared" si="13"/>
        <v>0</v>
      </c>
      <c r="L69" s="119">
        <f t="shared" si="13"/>
        <v>0</v>
      </c>
      <c r="M69" s="119">
        <f t="shared" si="13"/>
        <v>0</v>
      </c>
      <c r="N69" s="119">
        <f t="shared" si="13"/>
        <v>0</v>
      </c>
      <c r="O69" s="119">
        <f t="shared" si="13"/>
        <v>0</v>
      </c>
      <c r="P69" s="110" t="s">
        <v>24</v>
      </c>
      <c r="Q69" s="110" t="s">
        <v>24</v>
      </c>
    </row>
    <row r="70" spans="1:17" ht="17.25" thickTop="1" thickBot="1" x14ac:dyDescent="0.3">
      <c r="A70" s="120" t="s">
        <v>76</v>
      </c>
      <c r="B70" s="104">
        <v>3131</v>
      </c>
      <c r="C70" s="104">
        <v>500</v>
      </c>
      <c r="D70" s="121">
        <v>0</v>
      </c>
      <c r="E70" s="110" t="s">
        <v>24</v>
      </c>
      <c r="F70" s="110" t="s">
        <v>24</v>
      </c>
      <c r="G70" s="110" t="s">
        <v>24</v>
      </c>
      <c r="H70" s="110" t="s">
        <v>24</v>
      </c>
      <c r="I70" s="110" t="s">
        <v>24</v>
      </c>
      <c r="J70" s="121">
        <v>0</v>
      </c>
      <c r="K70" s="121">
        <v>0</v>
      </c>
      <c r="L70" s="121">
        <v>0</v>
      </c>
      <c r="M70" s="121">
        <v>0</v>
      </c>
      <c r="N70" s="121">
        <v>0</v>
      </c>
      <c r="O70" s="121">
        <v>0</v>
      </c>
      <c r="P70" s="110" t="s">
        <v>24</v>
      </c>
      <c r="Q70" s="110" t="s">
        <v>24</v>
      </c>
    </row>
    <row r="71" spans="1:17" ht="17.25" thickTop="1" thickBot="1" x14ac:dyDescent="0.3">
      <c r="A71" s="120" t="s">
        <v>77</v>
      </c>
      <c r="B71" s="104">
        <v>3132</v>
      </c>
      <c r="C71" s="104">
        <v>510</v>
      </c>
      <c r="D71" s="121">
        <v>0</v>
      </c>
      <c r="E71" s="110" t="s">
        <v>24</v>
      </c>
      <c r="F71" s="110" t="s">
        <v>24</v>
      </c>
      <c r="G71" s="110" t="s">
        <v>24</v>
      </c>
      <c r="H71" s="110" t="s">
        <v>24</v>
      </c>
      <c r="I71" s="110" t="s">
        <v>24</v>
      </c>
      <c r="J71" s="121">
        <v>0</v>
      </c>
      <c r="K71" s="121">
        <v>0</v>
      </c>
      <c r="L71" s="121">
        <v>0</v>
      </c>
      <c r="M71" s="121">
        <v>0</v>
      </c>
      <c r="N71" s="121">
        <v>0</v>
      </c>
      <c r="O71" s="121">
        <v>0</v>
      </c>
      <c r="P71" s="110" t="s">
        <v>24</v>
      </c>
      <c r="Q71" s="110" t="s">
        <v>24</v>
      </c>
    </row>
    <row r="72" spans="1:17" ht="17.25" thickTop="1" thickBot="1" x14ac:dyDescent="0.3">
      <c r="A72" s="117" t="s">
        <v>78</v>
      </c>
      <c r="B72" s="118">
        <v>3140</v>
      </c>
      <c r="C72" s="118">
        <v>520</v>
      </c>
      <c r="D72" s="119">
        <f>SUM(D73:D75)</f>
        <v>0</v>
      </c>
      <c r="E72" s="110" t="s">
        <v>24</v>
      </c>
      <c r="F72" s="110" t="s">
        <v>24</v>
      </c>
      <c r="G72" s="110" t="s">
        <v>24</v>
      </c>
      <c r="H72" s="110" t="s">
        <v>24</v>
      </c>
      <c r="I72" s="110" t="s">
        <v>24</v>
      </c>
      <c r="J72" s="119">
        <f t="shared" ref="J72:O72" si="14">SUM(J73:J75)</f>
        <v>0</v>
      </c>
      <c r="K72" s="119">
        <f t="shared" si="14"/>
        <v>0</v>
      </c>
      <c r="L72" s="119">
        <f t="shared" si="14"/>
        <v>0</v>
      </c>
      <c r="M72" s="119">
        <f t="shared" si="14"/>
        <v>0</v>
      </c>
      <c r="N72" s="119">
        <f t="shared" si="14"/>
        <v>0</v>
      </c>
      <c r="O72" s="119">
        <f t="shared" si="14"/>
        <v>0</v>
      </c>
      <c r="P72" s="110" t="s">
        <v>24</v>
      </c>
      <c r="Q72" s="110" t="s">
        <v>24</v>
      </c>
    </row>
    <row r="73" spans="1:17" ht="17.25" thickTop="1" thickBot="1" x14ac:dyDescent="0.3">
      <c r="A73" s="120" t="s">
        <v>147</v>
      </c>
      <c r="B73" s="104">
        <v>3141</v>
      </c>
      <c r="C73" s="104">
        <v>530</v>
      </c>
      <c r="D73" s="121">
        <v>0</v>
      </c>
      <c r="E73" s="110" t="s">
        <v>24</v>
      </c>
      <c r="F73" s="110" t="s">
        <v>24</v>
      </c>
      <c r="G73" s="110" t="s">
        <v>24</v>
      </c>
      <c r="H73" s="110" t="s">
        <v>24</v>
      </c>
      <c r="I73" s="110" t="s">
        <v>24</v>
      </c>
      <c r="J73" s="121">
        <v>0</v>
      </c>
      <c r="K73" s="121">
        <v>0</v>
      </c>
      <c r="L73" s="121">
        <v>0</v>
      </c>
      <c r="M73" s="121">
        <v>0</v>
      </c>
      <c r="N73" s="121">
        <v>0</v>
      </c>
      <c r="O73" s="121">
        <v>0</v>
      </c>
      <c r="P73" s="110" t="s">
        <v>24</v>
      </c>
      <c r="Q73" s="110" t="s">
        <v>24</v>
      </c>
    </row>
    <row r="74" spans="1:17" ht="17.25" thickTop="1" thickBot="1" x14ac:dyDescent="0.3">
      <c r="A74" s="120" t="s">
        <v>148</v>
      </c>
      <c r="B74" s="104">
        <v>3142</v>
      </c>
      <c r="C74" s="104">
        <v>540</v>
      </c>
      <c r="D74" s="121">
        <v>0</v>
      </c>
      <c r="E74" s="110" t="s">
        <v>24</v>
      </c>
      <c r="F74" s="110" t="s">
        <v>24</v>
      </c>
      <c r="G74" s="110" t="s">
        <v>24</v>
      </c>
      <c r="H74" s="110" t="s">
        <v>24</v>
      </c>
      <c r="I74" s="110" t="s">
        <v>24</v>
      </c>
      <c r="J74" s="121">
        <v>0</v>
      </c>
      <c r="K74" s="121">
        <v>0</v>
      </c>
      <c r="L74" s="121">
        <v>0</v>
      </c>
      <c r="M74" s="121">
        <v>0</v>
      </c>
      <c r="N74" s="121">
        <v>0</v>
      </c>
      <c r="O74" s="121">
        <v>0</v>
      </c>
      <c r="P74" s="110" t="s">
        <v>24</v>
      </c>
      <c r="Q74" s="110" t="s">
        <v>24</v>
      </c>
    </row>
    <row r="75" spans="1:17" ht="17.25" thickTop="1" thickBot="1" x14ac:dyDescent="0.3">
      <c r="A75" s="120" t="s">
        <v>149</v>
      </c>
      <c r="B75" s="104">
        <v>3143</v>
      </c>
      <c r="C75" s="104">
        <v>550</v>
      </c>
      <c r="D75" s="121">
        <v>0</v>
      </c>
      <c r="E75" s="110" t="s">
        <v>24</v>
      </c>
      <c r="F75" s="110" t="s">
        <v>24</v>
      </c>
      <c r="G75" s="110" t="s">
        <v>24</v>
      </c>
      <c r="H75" s="110" t="s">
        <v>24</v>
      </c>
      <c r="I75" s="110" t="s">
        <v>24</v>
      </c>
      <c r="J75" s="121">
        <v>0</v>
      </c>
      <c r="K75" s="121">
        <v>0</v>
      </c>
      <c r="L75" s="121">
        <v>0</v>
      </c>
      <c r="M75" s="121">
        <v>0</v>
      </c>
      <c r="N75" s="121">
        <v>0</v>
      </c>
      <c r="O75" s="121">
        <v>0</v>
      </c>
      <c r="P75" s="110" t="s">
        <v>24</v>
      </c>
      <c r="Q75" s="110" t="s">
        <v>24</v>
      </c>
    </row>
    <row r="76" spans="1:17" ht="17.25" thickTop="1" thickBot="1" x14ac:dyDescent="0.3">
      <c r="A76" s="117" t="s">
        <v>82</v>
      </c>
      <c r="B76" s="118">
        <v>3150</v>
      </c>
      <c r="C76" s="118">
        <v>560</v>
      </c>
      <c r="D76" s="124">
        <v>0</v>
      </c>
      <c r="E76" s="110" t="s">
        <v>24</v>
      </c>
      <c r="F76" s="110" t="s">
        <v>24</v>
      </c>
      <c r="G76" s="110" t="s">
        <v>24</v>
      </c>
      <c r="H76" s="110" t="s">
        <v>24</v>
      </c>
      <c r="I76" s="110" t="s">
        <v>24</v>
      </c>
      <c r="J76" s="124">
        <v>0</v>
      </c>
      <c r="K76" s="124">
        <v>0</v>
      </c>
      <c r="L76" s="124">
        <v>0</v>
      </c>
      <c r="M76" s="124">
        <v>0</v>
      </c>
      <c r="N76" s="124">
        <v>0</v>
      </c>
      <c r="O76" s="124">
        <v>0</v>
      </c>
      <c r="P76" s="110" t="s">
        <v>24</v>
      </c>
      <c r="Q76" s="110" t="s">
        <v>24</v>
      </c>
    </row>
    <row r="77" spans="1:17" ht="17.25" thickTop="1" thickBot="1" x14ac:dyDescent="0.3">
      <c r="A77" s="117" t="s">
        <v>83</v>
      </c>
      <c r="B77" s="118">
        <v>3160</v>
      </c>
      <c r="C77" s="118">
        <v>570</v>
      </c>
      <c r="D77" s="124">
        <v>0</v>
      </c>
      <c r="E77" s="110" t="s">
        <v>24</v>
      </c>
      <c r="F77" s="110" t="s">
        <v>24</v>
      </c>
      <c r="G77" s="110" t="s">
        <v>24</v>
      </c>
      <c r="H77" s="110" t="s">
        <v>24</v>
      </c>
      <c r="I77" s="110" t="s">
        <v>24</v>
      </c>
      <c r="J77" s="124">
        <v>0</v>
      </c>
      <c r="K77" s="124">
        <v>0</v>
      </c>
      <c r="L77" s="124">
        <v>0</v>
      </c>
      <c r="M77" s="124">
        <v>0</v>
      </c>
      <c r="N77" s="124">
        <v>0</v>
      </c>
      <c r="O77" s="124">
        <v>0</v>
      </c>
      <c r="P77" s="110" t="s">
        <v>24</v>
      </c>
      <c r="Q77" s="110" t="s">
        <v>24</v>
      </c>
    </row>
    <row r="78" spans="1:17" ht="17.25" thickTop="1" thickBot="1" x14ac:dyDescent="0.3">
      <c r="A78" s="116" t="s">
        <v>84</v>
      </c>
      <c r="B78" s="106">
        <v>3200</v>
      </c>
      <c r="C78" s="106">
        <v>580</v>
      </c>
      <c r="D78" s="108">
        <f>SUM(D79:D82)</f>
        <v>0</v>
      </c>
      <c r="E78" s="110" t="s">
        <v>24</v>
      </c>
      <c r="F78" s="110" t="s">
        <v>24</v>
      </c>
      <c r="G78" s="110" t="s">
        <v>24</v>
      </c>
      <c r="H78" s="110" t="s">
        <v>24</v>
      </c>
      <c r="I78" s="110" t="s">
        <v>24</v>
      </c>
      <c r="J78" s="108">
        <f t="shared" ref="J78:O78" si="15">SUM(J79:J82)</f>
        <v>0</v>
      </c>
      <c r="K78" s="108">
        <f t="shared" si="15"/>
        <v>0</v>
      </c>
      <c r="L78" s="108">
        <f t="shared" si="15"/>
        <v>0</v>
      </c>
      <c r="M78" s="108">
        <f t="shared" si="15"/>
        <v>0</v>
      </c>
      <c r="N78" s="108">
        <f t="shared" si="15"/>
        <v>0</v>
      </c>
      <c r="O78" s="108">
        <f t="shared" si="15"/>
        <v>0</v>
      </c>
      <c r="P78" s="110" t="s">
        <v>24</v>
      </c>
      <c r="Q78" s="110" t="s">
        <v>24</v>
      </c>
    </row>
    <row r="79" spans="1:17" ht="33" thickTop="1" thickBot="1" x14ac:dyDescent="0.3">
      <c r="A79" s="123" t="s">
        <v>85</v>
      </c>
      <c r="B79" s="118">
        <v>3210</v>
      </c>
      <c r="C79" s="118">
        <v>590</v>
      </c>
      <c r="D79" s="124">
        <v>0</v>
      </c>
      <c r="E79" s="110" t="s">
        <v>24</v>
      </c>
      <c r="F79" s="110" t="s">
        <v>24</v>
      </c>
      <c r="G79" s="110" t="s">
        <v>24</v>
      </c>
      <c r="H79" s="110" t="s">
        <v>24</v>
      </c>
      <c r="I79" s="110" t="s">
        <v>24</v>
      </c>
      <c r="J79" s="124">
        <v>0</v>
      </c>
      <c r="K79" s="124">
        <v>0</v>
      </c>
      <c r="L79" s="124">
        <v>0</v>
      </c>
      <c r="M79" s="124">
        <v>0</v>
      </c>
      <c r="N79" s="124">
        <v>0</v>
      </c>
      <c r="O79" s="124">
        <v>0</v>
      </c>
      <c r="P79" s="110" t="s">
        <v>24</v>
      </c>
      <c r="Q79" s="110" t="s">
        <v>24</v>
      </c>
    </row>
    <row r="80" spans="1:17" ht="33" thickTop="1" thickBot="1" x14ac:dyDescent="0.3">
      <c r="A80" s="123" t="s">
        <v>86</v>
      </c>
      <c r="B80" s="118">
        <v>3220</v>
      </c>
      <c r="C80" s="118">
        <v>600</v>
      </c>
      <c r="D80" s="124">
        <v>0</v>
      </c>
      <c r="E80" s="110" t="s">
        <v>24</v>
      </c>
      <c r="F80" s="110" t="s">
        <v>24</v>
      </c>
      <c r="G80" s="110" t="s">
        <v>24</v>
      </c>
      <c r="H80" s="110" t="s">
        <v>24</v>
      </c>
      <c r="I80" s="110" t="s">
        <v>24</v>
      </c>
      <c r="J80" s="124">
        <v>0</v>
      </c>
      <c r="K80" s="124">
        <v>0</v>
      </c>
      <c r="L80" s="124">
        <v>0</v>
      </c>
      <c r="M80" s="124">
        <v>0</v>
      </c>
      <c r="N80" s="124">
        <v>0</v>
      </c>
      <c r="O80" s="124">
        <v>0</v>
      </c>
      <c r="P80" s="110" t="s">
        <v>24</v>
      </c>
      <c r="Q80" s="110" t="s">
        <v>24</v>
      </c>
    </row>
    <row r="81" spans="1:17" ht="33" thickTop="1" thickBot="1" x14ac:dyDescent="0.3">
      <c r="A81" s="117" t="s">
        <v>87</v>
      </c>
      <c r="B81" s="118">
        <v>3230</v>
      </c>
      <c r="C81" s="118">
        <v>610</v>
      </c>
      <c r="D81" s="124">
        <v>0</v>
      </c>
      <c r="E81" s="110" t="s">
        <v>24</v>
      </c>
      <c r="F81" s="110" t="s">
        <v>24</v>
      </c>
      <c r="G81" s="110" t="s">
        <v>24</v>
      </c>
      <c r="H81" s="110" t="s">
        <v>24</v>
      </c>
      <c r="I81" s="110" t="s">
        <v>24</v>
      </c>
      <c r="J81" s="124">
        <v>0</v>
      </c>
      <c r="K81" s="124">
        <v>0</v>
      </c>
      <c r="L81" s="124">
        <v>0</v>
      </c>
      <c r="M81" s="124">
        <v>0</v>
      </c>
      <c r="N81" s="124">
        <v>0</v>
      </c>
      <c r="O81" s="124">
        <v>0</v>
      </c>
      <c r="P81" s="110" t="s">
        <v>24</v>
      </c>
      <c r="Q81" s="110" t="s">
        <v>24</v>
      </c>
    </row>
    <row r="82" spans="1:17" ht="17.25" thickTop="1" thickBot="1" x14ac:dyDescent="0.3">
      <c r="A82" s="123" t="s">
        <v>88</v>
      </c>
      <c r="B82" s="118">
        <v>3240</v>
      </c>
      <c r="C82" s="118">
        <v>620</v>
      </c>
      <c r="D82" s="124">
        <v>0</v>
      </c>
      <c r="E82" s="110" t="s">
        <v>24</v>
      </c>
      <c r="F82" s="110" t="s">
        <v>24</v>
      </c>
      <c r="G82" s="110" t="s">
        <v>24</v>
      </c>
      <c r="H82" s="110" t="s">
        <v>24</v>
      </c>
      <c r="I82" s="110" t="s">
        <v>24</v>
      </c>
      <c r="J82" s="124">
        <v>0</v>
      </c>
      <c r="K82" s="124">
        <v>0</v>
      </c>
      <c r="L82" s="124">
        <v>0</v>
      </c>
      <c r="M82" s="124">
        <v>0</v>
      </c>
      <c r="N82" s="124">
        <v>0</v>
      </c>
      <c r="O82" s="124">
        <v>0</v>
      </c>
      <c r="P82" s="110" t="s">
        <v>24</v>
      </c>
      <c r="Q82" s="110" t="s">
        <v>24</v>
      </c>
    </row>
    <row r="83" spans="1:17" ht="16.5" thickTop="1" x14ac:dyDescent="0.25">
      <c r="A83" s="133"/>
      <c r="B83" s="134"/>
      <c r="C83" s="135"/>
      <c r="I83" s="137"/>
      <c r="J83" s="137"/>
      <c r="K83" s="137"/>
      <c r="L83" s="137"/>
      <c r="M83" s="137"/>
      <c r="N83" s="137"/>
      <c r="O83" s="137"/>
      <c r="P83" s="137"/>
      <c r="Q83" s="137"/>
    </row>
    <row r="84" spans="1:17" x14ac:dyDescent="0.25">
      <c r="A84" s="96" t="s">
        <v>150</v>
      </c>
      <c r="C84" s="96"/>
      <c r="D84" s="137"/>
      <c r="E84" s="137"/>
      <c r="F84" s="137"/>
      <c r="G84" s="137"/>
      <c r="H84" s="238" t="s">
        <v>151</v>
      </c>
      <c r="I84" s="238"/>
    </row>
    <row r="85" spans="1:17" x14ac:dyDescent="0.25">
      <c r="A85" s="96"/>
      <c r="C85" s="96"/>
      <c r="D85" s="138" t="s">
        <v>100</v>
      </c>
      <c r="E85" s="138"/>
      <c r="F85" s="138"/>
      <c r="H85" s="235" t="s">
        <v>101</v>
      </c>
      <c r="I85" s="235"/>
    </row>
    <row r="86" spans="1:17" x14ac:dyDescent="0.25">
      <c r="A86" s="96" t="s">
        <v>102</v>
      </c>
      <c r="C86" s="94"/>
      <c r="D86" s="139"/>
      <c r="E86" s="139"/>
      <c r="F86" s="139"/>
      <c r="H86" s="236" t="s">
        <v>152</v>
      </c>
      <c r="I86" s="236"/>
    </row>
    <row r="87" spans="1:17" x14ac:dyDescent="0.25">
      <c r="A87" s="140"/>
      <c r="C87" s="94"/>
      <c r="D87" s="138" t="s">
        <v>100</v>
      </c>
      <c r="E87" s="138"/>
      <c r="F87" s="138"/>
      <c r="H87" s="235" t="s">
        <v>101</v>
      </c>
      <c r="I87" s="235"/>
    </row>
  </sheetData>
  <mergeCells count="50">
    <mergeCell ref="I1:Q2"/>
    <mergeCell ref="A3:Q3"/>
    <mergeCell ref="A4:I4"/>
    <mergeCell ref="A5:Q5"/>
    <mergeCell ref="B6:K6"/>
    <mergeCell ref="L6:M6"/>
    <mergeCell ref="P6:Q6"/>
    <mergeCell ref="B7:K7"/>
    <mergeCell ref="L7:M7"/>
    <mergeCell ref="P7:Q7"/>
    <mergeCell ref="B8:K8"/>
    <mergeCell ref="L8:M8"/>
    <mergeCell ref="P8:Q8"/>
    <mergeCell ref="A9:D9"/>
    <mergeCell ref="E9:F9"/>
    <mergeCell ref="G9:N9"/>
    <mergeCell ref="A10:D10"/>
    <mergeCell ref="E10:F10"/>
    <mergeCell ref="G10:Q10"/>
    <mergeCell ref="A11:D11"/>
    <mergeCell ref="E11:F11"/>
    <mergeCell ref="G11:Q11"/>
    <mergeCell ref="A12:D12"/>
    <mergeCell ref="E12:F12"/>
    <mergeCell ref="G12:Q12"/>
    <mergeCell ref="G15:G18"/>
    <mergeCell ref="P17:P18"/>
    <mergeCell ref="A15:A18"/>
    <mergeCell ref="B15:B18"/>
    <mergeCell ref="C15:C18"/>
    <mergeCell ref="D15:D18"/>
    <mergeCell ref="E15:F15"/>
    <mergeCell ref="E16:E18"/>
    <mergeCell ref="F16:F18"/>
    <mergeCell ref="Q17:Q18"/>
    <mergeCell ref="H84:I84"/>
    <mergeCell ref="H15:H18"/>
    <mergeCell ref="I15:I18"/>
    <mergeCell ref="J15:M15"/>
    <mergeCell ref="N15:O15"/>
    <mergeCell ref="P15:Q16"/>
    <mergeCell ref="J16:J18"/>
    <mergeCell ref="K16:M16"/>
    <mergeCell ref="N16:N18"/>
    <mergeCell ref="H85:I85"/>
    <mergeCell ref="H86:I86"/>
    <mergeCell ref="H87:I87"/>
    <mergeCell ref="O16:O18"/>
    <mergeCell ref="K17:K18"/>
    <mergeCell ref="L17:M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0C09D-679B-4E35-949E-DEB74F7C39DB}">
  <dimension ref="A1:M89"/>
  <sheetViews>
    <sheetView zoomScaleNormal="100" workbookViewId="0">
      <selection activeCell="I5" sqref="I1:I1048576"/>
    </sheetView>
  </sheetViews>
  <sheetFormatPr defaultRowHeight="15" x14ac:dyDescent="0.25"/>
  <cols>
    <col min="1" max="1" width="73" style="197" customWidth="1"/>
    <col min="2" max="3" width="9.140625" style="197"/>
    <col min="4" max="4" width="9.140625" style="197" customWidth="1"/>
    <col min="5" max="8" width="9.140625" style="197"/>
    <col min="9" max="9" width="9.140625" style="197" customWidth="1"/>
    <col min="10" max="16384" width="9.140625" style="197"/>
  </cols>
  <sheetData>
    <row r="1" spans="1:13" x14ac:dyDescent="0.25">
      <c r="A1" s="2"/>
      <c r="B1" s="2"/>
      <c r="C1" s="2"/>
      <c r="D1" s="2"/>
      <c r="E1" s="2"/>
      <c r="F1" s="2"/>
      <c r="G1" s="2"/>
      <c r="H1" s="256" t="s">
        <v>153</v>
      </c>
      <c r="I1" s="256"/>
      <c r="J1" s="256"/>
      <c r="K1" s="256"/>
      <c r="L1" s="256"/>
      <c r="M1" s="141"/>
    </row>
    <row r="2" spans="1:13" ht="35.25" customHeight="1" x14ac:dyDescent="0.25">
      <c r="A2" s="2"/>
      <c r="B2" s="2"/>
      <c r="C2" s="2"/>
      <c r="D2" s="2"/>
      <c r="E2" s="2"/>
      <c r="F2" s="2"/>
      <c r="G2" s="141"/>
      <c r="H2" s="256"/>
      <c r="I2" s="256"/>
      <c r="J2" s="256"/>
      <c r="K2" s="256"/>
      <c r="L2" s="256"/>
      <c r="M2" s="141"/>
    </row>
    <row r="3" spans="1:13" x14ac:dyDescent="0.25">
      <c r="A3" s="257" t="s">
        <v>1</v>
      </c>
      <c r="B3" s="257"/>
      <c r="C3" s="257"/>
      <c r="D3" s="257"/>
      <c r="E3" s="257"/>
      <c r="F3" s="257"/>
      <c r="G3" s="257"/>
      <c r="H3" s="257"/>
      <c r="I3" s="257"/>
      <c r="J3" s="257"/>
      <c r="K3" s="257"/>
      <c r="L3" s="257"/>
      <c r="M3" s="142"/>
    </row>
    <row r="4" spans="1:13" x14ac:dyDescent="0.25">
      <c r="A4" s="257" t="s">
        <v>154</v>
      </c>
      <c r="B4" s="257"/>
      <c r="C4" s="257"/>
      <c r="D4" s="257"/>
      <c r="E4" s="257"/>
      <c r="F4" s="257"/>
      <c r="G4" s="257"/>
      <c r="H4" s="257"/>
      <c r="I4" s="257"/>
      <c r="J4" s="257"/>
      <c r="K4" s="257"/>
      <c r="L4" s="257"/>
      <c r="M4" s="143"/>
    </row>
    <row r="5" spans="1:13" x14ac:dyDescent="0.25">
      <c r="A5" s="257" t="s">
        <v>155</v>
      </c>
      <c r="B5" s="257"/>
      <c r="C5" s="257"/>
      <c r="D5" s="144" t="s">
        <v>156</v>
      </c>
      <c r="E5" s="198" t="s">
        <v>157</v>
      </c>
      <c r="F5" s="198"/>
      <c r="G5" s="198"/>
      <c r="H5" s="198"/>
      <c r="I5" s="198"/>
      <c r="J5" s="198"/>
      <c r="K5" s="198"/>
      <c r="L5" s="198"/>
      <c r="M5" s="143"/>
    </row>
    <row r="6" spans="1:13" x14ac:dyDescent="0.25">
      <c r="A6" s="257" t="s">
        <v>284</v>
      </c>
      <c r="B6" s="257"/>
      <c r="C6" s="257"/>
      <c r="D6" s="257"/>
      <c r="E6" s="257"/>
      <c r="F6" s="257"/>
      <c r="G6" s="257"/>
      <c r="H6" s="257"/>
      <c r="I6" s="257"/>
      <c r="J6" s="257"/>
      <c r="K6" s="257"/>
      <c r="L6" s="257"/>
      <c r="M6" s="146"/>
    </row>
    <row r="7" spans="1:13" x14ac:dyDescent="0.25">
      <c r="A7" s="147" t="s">
        <v>3</v>
      </c>
      <c r="B7" s="254" t="s">
        <v>159</v>
      </c>
      <c r="C7" s="254"/>
      <c r="D7" s="254"/>
      <c r="E7" s="254"/>
      <c r="F7" s="254"/>
      <c r="G7" s="254"/>
      <c r="H7" s="254"/>
      <c r="I7" s="254"/>
      <c r="J7" s="146" t="s">
        <v>4</v>
      </c>
      <c r="K7" s="146"/>
      <c r="L7" s="255" t="s">
        <v>160</v>
      </c>
      <c r="M7" s="255"/>
    </row>
    <row r="8" spans="1:13" x14ac:dyDescent="0.25">
      <c r="A8" s="148" t="s">
        <v>5</v>
      </c>
      <c r="B8" s="258" t="s">
        <v>161</v>
      </c>
      <c r="C8" s="258"/>
      <c r="D8" s="258"/>
      <c r="E8" s="258"/>
      <c r="F8" s="258"/>
      <c r="G8" s="258"/>
      <c r="H8" s="258"/>
      <c r="I8" s="258"/>
      <c r="J8" s="146" t="s">
        <v>6</v>
      </c>
      <c r="K8" s="146"/>
      <c r="L8" s="259">
        <v>0</v>
      </c>
      <c r="M8" s="259"/>
    </row>
    <row r="9" spans="1:13" x14ac:dyDescent="0.25">
      <c r="A9" s="148" t="s">
        <v>7</v>
      </c>
      <c r="B9" s="258" t="s">
        <v>114</v>
      </c>
      <c r="C9" s="258"/>
      <c r="D9" s="258"/>
      <c r="E9" s="258"/>
      <c r="F9" s="258"/>
      <c r="G9" s="258"/>
      <c r="H9" s="258"/>
      <c r="I9" s="258"/>
      <c r="J9" s="146" t="s">
        <v>8</v>
      </c>
      <c r="K9" s="146"/>
      <c r="L9" s="259">
        <v>420</v>
      </c>
      <c r="M9" s="259"/>
    </row>
    <row r="10" spans="1:13" x14ac:dyDescent="0.25">
      <c r="A10" s="260" t="s">
        <v>123</v>
      </c>
      <c r="B10" s="260"/>
      <c r="C10" s="260"/>
      <c r="D10" s="149" t="s">
        <v>105</v>
      </c>
      <c r="E10" s="261" t="s">
        <v>115</v>
      </c>
      <c r="F10" s="261"/>
      <c r="G10" s="261"/>
      <c r="H10" s="261"/>
      <c r="I10" s="261"/>
      <c r="J10" s="150"/>
      <c r="K10" s="151"/>
      <c r="L10" s="151"/>
      <c r="M10" s="152"/>
    </row>
    <row r="11" spans="1:13" x14ac:dyDescent="0.25">
      <c r="A11" s="260" t="s">
        <v>9</v>
      </c>
      <c r="B11" s="260"/>
      <c r="C11" s="260"/>
      <c r="D11" s="153" t="s">
        <v>162</v>
      </c>
      <c r="E11" s="262" t="s">
        <v>162</v>
      </c>
      <c r="F11" s="262"/>
      <c r="G11" s="262"/>
      <c r="H11" s="262"/>
      <c r="I11" s="262"/>
      <c r="J11" s="262"/>
      <c r="K11" s="262"/>
      <c r="L11" s="262"/>
      <c r="M11" s="152"/>
    </row>
    <row r="12" spans="1:13" x14ac:dyDescent="0.25">
      <c r="A12" s="260" t="s">
        <v>10</v>
      </c>
      <c r="B12" s="260"/>
      <c r="C12" s="260"/>
      <c r="D12" s="154" t="s">
        <v>124</v>
      </c>
      <c r="E12" s="261" t="s">
        <v>162</v>
      </c>
      <c r="F12" s="261"/>
      <c r="G12" s="261"/>
      <c r="H12" s="261"/>
      <c r="I12" s="261"/>
      <c r="J12" s="261"/>
      <c r="K12" s="261"/>
      <c r="L12" s="261"/>
      <c r="M12" s="152"/>
    </row>
    <row r="13" spans="1:13" x14ac:dyDescent="0.25">
      <c r="A13" s="260" t="s">
        <v>11</v>
      </c>
      <c r="B13" s="260"/>
      <c r="C13" s="260"/>
      <c r="D13" s="153" t="s">
        <v>107</v>
      </c>
      <c r="E13" s="261" t="s">
        <v>163</v>
      </c>
      <c r="F13" s="261"/>
      <c r="G13" s="261"/>
      <c r="H13" s="261"/>
      <c r="I13" s="261"/>
      <c r="J13" s="261"/>
      <c r="K13" s="261"/>
      <c r="L13" s="261"/>
      <c r="M13" s="152"/>
    </row>
    <row r="14" spans="1:13" x14ac:dyDescent="0.25">
      <c r="A14" s="155" t="s">
        <v>164</v>
      </c>
      <c r="B14" s="146"/>
      <c r="C14" s="146"/>
      <c r="D14" s="146"/>
      <c r="E14" s="156" t="s">
        <v>165</v>
      </c>
      <c r="F14" s="156"/>
      <c r="G14" s="156"/>
      <c r="H14" s="156"/>
      <c r="I14" s="156"/>
      <c r="J14" s="156"/>
      <c r="K14" s="156"/>
      <c r="L14" s="156"/>
      <c r="M14" s="146"/>
    </row>
    <row r="15" spans="1:13" ht="15.75" thickBot="1" x14ac:dyDescent="0.3">
      <c r="A15" s="155" t="s">
        <v>12</v>
      </c>
      <c r="B15" s="146"/>
      <c r="C15" s="146"/>
      <c r="D15" s="146"/>
      <c r="E15" s="146"/>
      <c r="F15" s="146"/>
      <c r="G15" s="146"/>
      <c r="H15" s="146"/>
      <c r="I15" s="146"/>
      <c r="J15" s="146"/>
      <c r="K15" s="146"/>
      <c r="L15" s="146"/>
      <c r="M15" s="146"/>
    </row>
    <row r="16" spans="1:13" ht="16.5" thickTop="1" thickBot="1" x14ac:dyDescent="0.3">
      <c r="A16" s="265" t="s">
        <v>13</v>
      </c>
      <c r="B16" s="265" t="s">
        <v>14</v>
      </c>
      <c r="C16" s="265" t="s">
        <v>15</v>
      </c>
      <c r="D16" s="265" t="s">
        <v>166</v>
      </c>
      <c r="E16" s="265" t="s">
        <v>18</v>
      </c>
      <c r="F16" s="265"/>
      <c r="G16" s="265" t="s">
        <v>127</v>
      </c>
      <c r="H16" s="263" t="s">
        <v>19</v>
      </c>
      <c r="I16" s="265" t="s">
        <v>20</v>
      </c>
      <c r="J16" s="265"/>
      <c r="K16" s="265" t="s">
        <v>21</v>
      </c>
      <c r="L16" s="265" t="s">
        <v>22</v>
      </c>
      <c r="M16" s="265"/>
    </row>
    <row r="17" spans="1:13" ht="103.5" thickTop="1" thickBot="1" x14ac:dyDescent="0.3">
      <c r="A17" s="265"/>
      <c r="B17" s="265"/>
      <c r="C17" s="265"/>
      <c r="D17" s="265"/>
      <c r="E17" s="199" t="s">
        <v>130</v>
      </c>
      <c r="F17" s="199" t="s">
        <v>131</v>
      </c>
      <c r="G17" s="265"/>
      <c r="H17" s="264"/>
      <c r="I17" s="199" t="s">
        <v>130</v>
      </c>
      <c r="J17" s="199" t="s">
        <v>167</v>
      </c>
      <c r="K17" s="265"/>
      <c r="L17" s="199" t="s">
        <v>130</v>
      </c>
      <c r="M17" s="158" t="s">
        <v>131</v>
      </c>
    </row>
    <row r="18" spans="1:13" ht="16.5" thickTop="1" thickBot="1" x14ac:dyDescent="0.3">
      <c r="A18" s="159">
        <v>1</v>
      </c>
      <c r="B18" s="159">
        <v>2</v>
      </c>
      <c r="C18" s="159">
        <v>3</v>
      </c>
      <c r="D18" s="159">
        <v>4</v>
      </c>
      <c r="E18" s="159">
        <v>5</v>
      </c>
      <c r="F18" s="159">
        <v>6</v>
      </c>
      <c r="G18" s="159">
        <v>7</v>
      </c>
      <c r="H18" s="159">
        <v>8</v>
      </c>
      <c r="I18" s="159">
        <v>9</v>
      </c>
      <c r="J18" s="159">
        <v>10</v>
      </c>
      <c r="K18" s="159">
        <v>12</v>
      </c>
      <c r="L18" s="159">
        <v>11</v>
      </c>
      <c r="M18" s="159">
        <v>12</v>
      </c>
    </row>
    <row r="19" spans="1:13" ht="16.5" thickTop="1" thickBot="1" x14ac:dyDescent="0.3">
      <c r="A19" s="159" t="s">
        <v>168</v>
      </c>
      <c r="B19" s="160" t="s">
        <v>24</v>
      </c>
      <c r="C19" s="161" t="s">
        <v>25</v>
      </c>
      <c r="D19" s="162">
        <v>73980</v>
      </c>
      <c r="E19" s="163">
        <v>0</v>
      </c>
      <c r="F19" s="163">
        <v>0</v>
      </c>
      <c r="G19" s="163">
        <v>0</v>
      </c>
      <c r="H19" s="162">
        <v>73979.73</v>
      </c>
      <c r="I19" s="164" t="s">
        <v>24</v>
      </c>
      <c r="J19" s="164" t="s">
        <v>24</v>
      </c>
      <c r="K19" s="164" t="s">
        <v>24</v>
      </c>
      <c r="L19" s="162">
        <f>E19-F19-G19+H19-I25-J25</f>
        <v>0</v>
      </c>
      <c r="M19" s="162">
        <v>0</v>
      </c>
    </row>
    <row r="20" spans="1:13" ht="16.5" thickTop="1" thickBot="1" x14ac:dyDescent="0.3">
      <c r="A20" s="165" t="s">
        <v>169</v>
      </c>
      <c r="B20" s="160" t="s">
        <v>24</v>
      </c>
      <c r="C20" s="161" t="s">
        <v>27</v>
      </c>
      <c r="D20" s="167">
        <v>73980</v>
      </c>
      <c r="E20" s="164" t="s">
        <v>24</v>
      </c>
      <c r="F20" s="164" t="s">
        <v>24</v>
      </c>
      <c r="G20" s="164" t="s">
        <v>24</v>
      </c>
      <c r="H20" s="166">
        <v>73979.73</v>
      </c>
      <c r="I20" s="164" t="s">
        <v>24</v>
      </c>
      <c r="J20" s="164" t="s">
        <v>24</v>
      </c>
      <c r="K20" s="164" t="s">
        <v>24</v>
      </c>
      <c r="L20" s="164" t="s">
        <v>24</v>
      </c>
      <c r="M20" s="164" t="s">
        <v>24</v>
      </c>
    </row>
    <row r="21" spans="1:13" ht="52.5" thickTop="1" thickBot="1" x14ac:dyDescent="0.3">
      <c r="A21" s="165" t="s">
        <v>170</v>
      </c>
      <c r="B21" s="160" t="s">
        <v>24</v>
      </c>
      <c r="C21" s="161" t="s">
        <v>29</v>
      </c>
      <c r="D21" s="166">
        <v>0</v>
      </c>
      <c r="E21" s="164" t="s">
        <v>24</v>
      </c>
      <c r="F21" s="164" t="s">
        <v>24</v>
      </c>
      <c r="G21" s="164" t="s">
        <v>24</v>
      </c>
      <c r="H21" s="166">
        <v>0</v>
      </c>
      <c r="I21" s="164" t="s">
        <v>24</v>
      </c>
      <c r="J21" s="164" t="s">
        <v>24</v>
      </c>
      <c r="K21" s="164" t="s">
        <v>24</v>
      </c>
      <c r="L21" s="164" t="s">
        <v>24</v>
      </c>
      <c r="M21" s="164" t="s">
        <v>24</v>
      </c>
    </row>
    <row r="22" spans="1:13" ht="103.5" thickTop="1" thickBot="1" x14ac:dyDescent="0.3">
      <c r="A22" s="165" t="s">
        <v>171</v>
      </c>
      <c r="B22" s="160" t="s">
        <v>24</v>
      </c>
      <c r="C22" s="161" t="s">
        <v>31</v>
      </c>
      <c r="D22" s="166">
        <v>0</v>
      </c>
      <c r="E22" s="164" t="s">
        <v>24</v>
      </c>
      <c r="F22" s="164" t="s">
        <v>24</v>
      </c>
      <c r="G22" s="164" t="s">
        <v>24</v>
      </c>
      <c r="H22" s="166">
        <v>0</v>
      </c>
      <c r="I22" s="164" t="s">
        <v>24</v>
      </c>
      <c r="J22" s="164" t="s">
        <v>24</v>
      </c>
      <c r="K22" s="164" t="s">
        <v>24</v>
      </c>
      <c r="L22" s="164" t="s">
        <v>24</v>
      </c>
      <c r="M22" s="164" t="s">
        <v>24</v>
      </c>
    </row>
    <row r="23" spans="1:13" ht="39.75" thickTop="1" thickBot="1" x14ac:dyDescent="0.3">
      <c r="A23" s="165" t="s">
        <v>172</v>
      </c>
      <c r="B23" s="160" t="s">
        <v>24</v>
      </c>
      <c r="C23" s="161" t="s">
        <v>33</v>
      </c>
      <c r="D23" s="166">
        <v>0</v>
      </c>
      <c r="E23" s="164" t="s">
        <v>24</v>
      </c>
      <c r="F23" s="164" t="s">
        <v>24</v>
      </c>
      <c r="G23" s="164" t="s">
        <v>24</v>
      </c>
      <c r="H23" s="166">
        <v>0</v>
      </c>
      <c r="I23" s="164" t="s">
        <v>24</v>
      </c>
      <c r="J23" s="164" t="s">
        <v>24</v>
      </c>
      <c r="K23" s="164" t="s">
        <v>24</v>
      </c>
      <c r="L23" s="164" t="s">
        <v>24</v>
      </c>
      <c r="M23" s="164" t="s">
        <v>24</v>
      </c>
    </row>
    <row r="24" spans="1:13" ht="16.5" thickTop="1" thickBot="1" x14ac:dyDescent="0.3">
      <c r="A24" s="165" t="s">
        <v>143</v>
      </c>
      <c r="B24" s="160" t="s">
        <v>24</v>
      </c>
      <c r="C24" s="161" t="s">
        <v>35</v>
      </c>
      <c r="D24" s="166">
        <v>0</v>
      </c>
      <c r="E24" s="164" t="s">
        <v>24</v>
      </c>
      <c r="F24" s="164" t="s">
        <v>24</v>
      </c>
      <c r="G24" s="164" t="s">
        <v>24</v>
      </c>
      <c r="H24" s="167">
        <v>0</v>
      </c>
      <c r="I24" s="164" t="s">
        <v>24</v>
      </c>
      <c r="J24" s="164" t="s">
        <v>24</v>
      </c>
      <c r="K24" s="164" t="s">
        <v>24</v>
      </c>
      <c r="L24" s="164" t="s">
        <v>24</v>
      </c>
      <c r="M24" s="164" t="s">
        <v>24</v>
      </c>
    </row>
    <row r="25" spans="1:13" ht="16.5" thickTop="1" thickBot="1" x14ac:dyDescent="0.3">
      <c r="A25" s="168" t="s">
        <v>173</v>
      </c>
      <c r="B25" s="160" t="s">
        <v>24</v>
      </c>
      <c r="C25" s="161" t="s">
        <v>37</v>
      </c>
      <c r="D25" s="162">
        <v>73980</v>
      </c>
      <c r="E25" s="164" t="s">
        <v>24</v>
      </c>
      <c r="F25" s="164" t="s">
        <v>24</v>
      </c>
      <c r="G25" s="164" t="s">
        <v>24</v>
      </c>
      <c r="H25" s="164" t="s">
        <v>24</v>
      </c>
      <c r="I25" s="162">
        <v>73979.73</v>
      </c>
      <c r="J25" s="162">
        <f>J27+J62+J82+J87</f>
        <v>0</v>
      </c>
      <c r="K25" s="162">
        <v>0</v>
      </c>
      <c r="L25" s="164" t="s">
        <v>24</v>
      </c>
      <c r="M25" s="164" t="s">
        <v>24</v>
      </c>
    </row>
    <row r="26" spans="1:13" ht="16.5" thickTop="1" thickBot="1" x14ac:dyDescent="0.3">
      <c r="A26" s="169" t="s">
        <v>145</v>
      </c>
      <c r="B26" s="160"/>
      <c r="C26" s="161"/>
      <c r="D26" s="167"/>
      <c r="E26" s="164"/>
      <c r="F26" s="164"/>
      <c r="G26" s="164"/>
      <c r="H26" s="164"/>
      <c r="I26" s="167"/>
      <c r="J26" s="167"/>
      <c r="K26" s="167"/>
      <c r="L26" s="164"/>
      <c r="M26" s="164"/>
    </row>
    <row r="27" spans="1:13" ht="16.5" thickTop="1" thickBot="1" x14ac:dyDescent="0.3">
      <c r="A27" s="160" t="s">
        <v>146</v>
      </c>
      <c r="B27" s="160">
        <v>2000</v>
      </c>
      <c r="C27" s="161" t="s">
        <v>39</v>
      </c>
      <c r="D27" s="162">
        <v>70059</v>
      </c>
      <c r="E27" s="164" t="s">
        <v>24</v>
      </c>
      <c r="F27" s="164" t="s">
        <v>24</v>
      </c>
      <c r="G27" s="164" t="s">
        <v>24</v>
      </c>
      <c r="H27" s="164" t="s">
        <v>24</v>
      </c>
      <c r="I27" s="162">
        <v>70058.77</v>
      </c>
      <c r="J27" s="162">
        <f>J28+J33+J50+J53+J57+J61</f>
        <v>0</v>
      </c>
      <c r="K27" s="162">
        <v>0</v>
      </c>
      <c r="L27" s="164" t="s">
        <v>24</v>
      </c>
      <c r="M27" s="164" t="s">
        <v>24</v>
      </c>
    </row>
    <row r="28" spans="1:13" ht="16.5" thickTop="1" thickBot="1" x14ac:dyDescent="0.3">
      <c r="A28" s="170" t="s">
        <v>28</v>
      </c>
      <c r="B28" s="160">
        <v>2100</v>
      </c>
      <c r="C28" s="161" t="s">
        <v>41</v>
      </c>
      <c r="D28" s="162">
        <f>D29+D32</f>
        <v>0</v>
      </c>
      <c r="E28" s="164" t="s">
        <v>24</v>
      </c>
      <c r="F28" s="164" t="s">
        <v>24</v>
      </c>
      <c r="G28" s="164" t="s">
        <v>24</v>
      </c>
      <c r="H28" s="164" t="s">
        <v>24</v>
      </c>
      <c r="I28" s="162">
        <f>I29+I32</f>
        <v>0</v>
      </c>
      <c r="J28" s="162">
        <f>J29+J32</f>
        <v>0</v>
      </c>
      <c r="K28" s="162">
        <v>0</v>
      </c>
      <c r="L28" s="164" t="s">
        <v>24</v>
      </c>
      <c r="M28" s="164" t="s">
        <v>24</v>
      </c>
    </row>
    <row r="29" spans="1:13" ht="16.5" thickTop="1" thickBot="1" x14ac:dyDescent="0.3">
      <c r="A29" s="171" t="s">
        <v>30</v>
      </c>
      <c r="B29" s="172">
        <v>2110</v>
      </c>
      <c r="C29" s="173" t="s">
        <v>174</v>
      </c>
      <c r="D29" s="174">
        <f>SUM(D30:D31)</f>
        <v>0</v>
      </c>
      <c r="E29" s="164" t="s">
        <v>24</v>
      </c>
      <c r="F29" s="164" t="s">
        <v>24</v>
      </c>
      <c r="G29" s="164" t="s">
        <v>24</v>
      </c>
      <c r="H29" s="164" t="s">
        <v>24</v>
      </c>
      <c r="I29" s="174">
        <f>SUM(I30:I31)</f>
        <v>0</v>
      </c>
      <c r="J29" s="174">
        <f>SUM(J30:J31)</f>
        <v>0</v>
      </c>
      <c r="K29" s="174">
        <v>0</v>
      </c>
      <c r="L29" s="164" t="s">
        <v>24</v>
      </c>
      <c r="M29" s="164" t="s">
        <v>24</v>
      </c>
    </row>
    <row r="30" spans="1:13" ht="16.5" thickTop="1" thickBot="1" x14ac:dyDescent="0.3">
      <c r="A30" s="175" t="s">
        <v>32</v>
      </c>
      <c r="B30" s="199">
        <v>2111</v>
      </c>
      <c r="C30" s="199">
        <v>110</v>
      </c>
      <c r="D30" s="166">
        <v>0</v>
      </c>
      <c r="E30" s="164" t="s">
        <v>24</v>
      </c>
      <c r="F30" s="164" t="s">
        <v>24</v>
      </c>
      <c r="G30" s="164" t="s">
        <v>24</v>
      </c>
      <c r="H30" s="164" t="s">
        <v>24</v>
      </c>
      <c r="I30" s="166">
        <v>0</v>
      </c>
      <c r="J30" s="166">
        <v>0</v>
      </c>
      <c r="K30" s="166">
        <v>0</v>
      </c>
      <c r="L30" s="164" t="s">
        <v>24</v>
      </c>
      <c r="M30" s="164" t="s">
        <v>24</v>
      </c>
    </row>
    <row r="31" spans="1:13" ht="16.5" thickTop="1" thickBot="1" x14ac:dyDescent="0.3">
      <c r="A31" s="175" t="s">
        <v>34</v>
      </c>
      <c r="B31" s="199">
        <v>2112</v>
      </c>
      <c r="C31" s="199">
        <v>120</v>
      </c>
      <c r="D31" s="166">
        <v>0</v>
      </c>
      <c r="E31" s="164" t="s">
        <v>24</v>
      </c>
      <c r="F31" s="164" t="s">
        <v>24</v>
      </c>
      <c r="G31" s="164" t="s">
        <v>24</v>
      </c>
      <c r="H31" s="164" t="s">
        <v>24</v>
      </c>
      <c r="I31" s="166">
        <v>0</v>
      </c>
      <c r="J31" s="166">
        <v>0</v>
      </c>
      <c r="K31" s="166">
        <v>0</v>
      </c>
      <c r="L31" s="164" t="s">
        <v>24</v>
      </c>
      <c r="M31" s="164" t="s">
        <v>24</v>
      </c>
    </row>
    <row r="32" spans="1:13" ht="16.5" thickTop="1" thickBot="1" x14ac:dyDescent="0.3">
      <c r="A32" s="176" t="s">
        <v>36</v>
      </c>
      <c r="B32" s="172">
        <v>2120</v>
      </c>
      <c r="C32" s="172">
        <v>130</v>
      </c>
      <c r="D32" s="177">
        <v>0</v>
      </c>
      <c r="E32" s="164" t="s">
        <v>24</v>
      </c>
      <c r="F32" s="164" t="s">
        <v>24</v>
      </c>
      <c r="G32" s="164" t="s">
        <v>24</v>
      </c>
      <c r="H32" s="164" t="s">
        <v>24</v>
      </c>
      <c r="I32" s="177">
        <v>0</v>
      </c>
      <c r="J32" s="177">
        <v>0</v>
      </c>
      <c r="K32" s="177">
        <v>0</v>
      </c>
      <c r="L32" s="164" t="s">
        <v>24</v>
      </c>
      <c r="M32" s="164" t="s">
        <v>24</v>
      </c>
    </row>
    <row r="33" spans="1:13" ht="16.5" thickTop="1" thickBot="1" x14ac:dyDescent="0.3">
      <c r="A33" s="178" t="s">
        <v>38</v>
      </c>
      <c r="B33" s="160">
        <v>2200</v>
      </c>
      <c r="C33" s="160">
        <v>140</v>
      </c>
      <c r="D33" s="162">
        <v>70059</v>
      </c>
      <c r="E33" s="164" t="s">
        <v>24</v>
      </c>
      <c r="F33" s="164" t="s">
        <v>24</v>
      </c>
      <c r="G33" s="164" t="s">
        <v>24</v>
      </c>
      <c r="H33" s="164" t="s">
        <v>24</v>
      </c>
      <c r="I33" s="162">
        <v>70058.77</v>
      </c>
      <c r="J33" s="162">
        <f>SUM(J34:J40)+J47</f>
        <v>0</v>
      </c>
      <c r="K33" s="162">
        <v>0</v>
      </c>
      <c r="L33" s="164" t="s">
        <v>24</v>
      </c>
      <c r="M33" s="164" t="s">
        <v>24</v>
      </c>
    </row>
    <row r="34" spans="1:13" ht="16.5" thickTop="1" thickBot="1" x14ac:dyDescent="0.3">
      <c r="A34" s="171" t="s">
        <v>40</v>
      </c>
      <c r="B34" s="172">
        <v>2210</v>
      </c>
      <c r="C34" s="172">
        <v>150</v>
      </c>
      <c r="D34" s="177">
        <v>63529</v>
      </c>
      <c r="E34" s="164" t="s">
        <v>24</v>
      </c>
      <c r="F34" s="164" t="s">
        <v>24</v>
      </c>
      <c r="G34" s="164" t="s">
        <v>24</v>
      </c>
      <c r="H34" s="164" t="s">
        <v>24</v>
      </c>
      <c r="I34" s="177">
        <v>63528.77</v>
      </c>
      <c r="J34" s="177">
        <v>0</v>
      </c>
      <c r="K34" s="177">
        <v>0</v>
      </c>
      <c r="L34" s="164" t="s">
        <v>24</v>
      </c>
      <c r="M34" s="164" t="s">
        <v>24</v>
      </c>
    </row>
    <row r="35" spans="1:13" ht="16.5" thickTop="1" thickBot="1" x14ac:dyDescent="0.3">
      <c r="A35" s="171" t="s">
        <v>42</v>
      </c>
      <c r="B35" s="172">
        <v>2220</v>
      </c>
      <c r="C35" s="172">
        <v>160</v>
      </c>
      <c r="D35" s="177" t="s">
        <v>175</v>
      </c>
      <c r="E35" s="164" t="s">
        <v>24</v>
      </c>
      <c r="F35" s="164" t="s">
        <v>24</v>
      </c>
      <c r="G35" s="164" t="s">
        <v>24</v>
      </c>
      <c r="H35" s="164" t="s">
        <v>24</v>
      </c>
      <c r="I35" s="177">
        <v>0</v>
      </c>
      <c r="J35" s="177">
        <v>0</v>
      </c>
      <c r="K35" s="177">
        <v>0</v>
      </c>
      <c r="L35" s="164" t="s">
        <v>24</v>
      </c>
      <c r="M35" s="164" t="s">
        <v>24</v>
      </c>
    </row>
    <row r="36" spans="1:13" ht="16.5" thickTop="1" thickBot="1" x14ac:dyDescent="0.3">
      <c r="A36" s="171" t="s">
        <v>43</v>
      </c>
      <c r="B36" s="172">
        <v>2230</v>
      </c>
      <c r="C36" s="172">
        <v>170</v>
      </c>
      <c r="D36" s="177">
        <v>4770</v>
      </c>
      <c r="E36" s="164" t="s">
        <v>24</v>
      </c>
      <c r="F36" s="164" t="s">
        <v>24</v>
      </c>
      <c r="G36" s="164" t="s">
        <v>24</v>
      </c>
      <c r="H36" s="164" t="s">
        <v>24</v>
      </c>
      <c r="I36" s="177">
        <v>4770</v>
      </c>
      <c r="J36" s="177">
        <v>0</v>
      </c>
      <c r="K36" s="177">
        <v>0</v>
      </c>
      <c r="L36" s="164" t="s">
        <v>24</v>
      </c>
      <c r="M36" s="164" t="s">
        <v>24</v>
      </c>
    </row>
    <row r="37" spans="1:13" ht="16.5" thickTop="1" thickBot="1" x14ac:dyDescent="0.3">
      <c r="A37" s="171" t="s">
        <v>44</v>
      </c>
      <c r="B37" s="172">
        <v>2240</v>
      </c>
      <c r="C37" s="172">
        <v>180</v>
      </c>
      <c r="D37" s="177">
        <v>1760</v>
      </c>
      <c r="E37" s="164" t="s">
        <v>24</v>
      </c>
      <c r="F37" s="164" t="s">
        <v>24</v>
      </c>
      <c r="G37" s="164" t="s">
        <v>24</v>
      </c>
      <c r="H37" s="164" t="s">
        <v>24</v>
      </c>
      <c r="I37" s="177">
        <v>1760</v>
      </c>
      <c r="J37" s="177">
        <v>0</v>
      </c>
      <c r="K37" s="177">
        <v>0</v>
      </c>
      <c r="L37" s="164" t="s">
        <v>24</v>
      </c>
      <c r="M37" s="164" t="s">
        <v>24</v>
      </c>
    </row>
    <row r="38" spans="1:13" ht="16.5" thickTop="1" thickBot="1" x14ac:dyDescent="0.3">
      <c r="A38" s="171" t="s">
        <v>45</v>
      </c>
      <c r="B38" s="172">
        <v>2250</v>
      </c>
      <c r="C38" s="172">
        <v>190</v>
      </c>
      <c r="D38" s="177">
        <v>0</v>
      </c>
      <c r="E38" s="164" t="s">
        <v>24</v>
      </c>
      <c r="F38" s="164" t="s">
        <v>24</v>
      </c>
      <c r="G38" s="164" t="s">
        <v>24</v>
      </c>
      <c r="H38" s="164" t="s">
        <v>24</v>
      </c>
      <c r="I38" s="177">
        <v>0</v>
      </c>
      <c r="J38" s="177">
        <v>0</v>
      </c>
      <c r="K38" s="177">
        <v>0</v>
      </c>
      <c r="L38" s="164" t="s">
        <v>24</v>
      </c>
      <c r="M38" s="164" t="s">
        <v>24</v>
      </c>
    </row>
    <row r="39" spans="1:13" ht="16.5" thickTop="1" thickBot="1" x14ac:dyDescent="0.3">
      <c r="A39" s="176" t="s">
        <v>46</v>
      </c>
      <c r="B39" s="172">
        <v>2260</v>
      </c>
      <c r="C39" s="172">
        <v>200</v>
      </c>
      <c r="D39" s="177">
        <v>0</v>
      </c>
      <c r="E39" s="164" t="s">
        <v>24</v>
      </c>
      <c r="F39" s="164" t="s">
        <v>24</v>
      </c>
      <c r="G39" s="164" t="s">
        <v>24</v>
      </c>
      <c r="H39" s="164" t="s">
        <v>24</v>
      </c>
      <c r="I39" s="177">
        <v>0</v>
      </c>
      <c r="J39" s="177">
        <v>0</v>
      </c>
      <c r="K39" s="177">
        <v>0</v>
      </c>
      <c r="L39" s="164" t="s">
        <v>24</v>
      </c>
      <c r="M39" s="164" t="s">
        <v>24</v>
      </c>
    </row>
    <row r="40" spans="1:13" ht="16.5" thickTop="1" thickBot="1" x14ac:dyDescent="0.3">
      <c r="A40" s="176" t="s">
        <v>47</v>
      </c>
      <c r="B40" s="172">
        <v>2270</v>
      </c>
      <c r="C40" s="172">
        <v>210</v>
      </c>
      <c r="D40" s="174">
        <f>SUM(D41:D46)</f>
        <v>0</v>
      </c>
      <c r="E40" s="164" t="s">
        <v>24</v>
      </c>
      <c r="F40" s="164" t="s">
        <v>24</v>
      </c>
      <c r="G40" s="164" t="s">
        <v>24</v>
      </c>
      <c r="H40" s="164" t="s">
        <v>24</v>
      </c>
      <c r="I40" s="174">
        <f>SUM(I41:I46)</f>
        <v>0</v>
      </c>
      <c r="J40" s="174">
        <f>SUM(J41:J46)</f>
        <v>0</v>
      </c>
      <c r="K40" s="174">
        <v>0</v>
      </c>
      <c r="L40" s="164" t="s">
        <v>24</v>
      </c>
      <c r="M40" s="164" t="s">
        <v>24</v>
      </c>
    </row>
    <row r="41" spans="1:13" ht="16.5" thickTop="1" thickBot="1" x14ac:dyDescent="0.3">
      <c r="A41" s="175" t="s">
        <v>48</v>
      </c>
      <c r="B41" s="199">
        <v>2271</v>
      </c>
      <c r="C41" s="199">
        <v>220</v>
      </c>
      <c r="D41" s="166">
        <v>0</v>
      </c>
      <c r="E41" s="164" t="s">
        <v>24</v>
      </c>
      <c r="F41" s="164" t="s">
        <v>24</v>
      </c>
      <c r="G41" s="164" t="s">
        <v>24</v>
      </c>
      <c r="H41" s="164" t="s">
        <v>24</v>
      </c>
      <c r="I41" s="166">
        <v>0</v>
      </c>
      <c r="J41" s="166">
        <v>0</v>
      </c>
      <c r="K41" s="166">
        <v>0</v>
      </c>
      <c r="L41" s="164" t="s">
        <v>24</v>
      </c>
      <c r="M41" s="164" t="s">
        <v>24</v>
      </c>
    </row>
    <row r="42" spans="1:13" ht="16.5" thickTop="1" thickBot="1" x14ac:dyDescent="0.3">
      <c r="A42" s="175" t="s">
        <v>49</v>
      </c>
      <c r="B42" s="199">
        <v>2272</v>
      </c>
      <c r="C42" s="199">
        <v>230</v>
      </c>
      <c r="D42" s="166">
        <v>0</v>
      </c>
      <c r="E42" s="164" t="s">
        <v>24</v>
      </c>
      <c r="F42" s="164" t="s">
        <v>24</v>
      </c>
      <c r="G42" s="164" t="s">
        <v>24</v>
      </c>
      <c r="H42" s="164" t="s">
        <v>24</v>
      </c>
      <c r="I42" s="166">
        <v>0</v>
      </c>
      <c r="J42" s="166">
        <v>0</v>
      </c>
      <c r="K42" s="166">
        <v>0</v>
      </c>
      <c r="L42" s="164" t="s">
        <v>24</v>
      </c>
      <c r="M42" s="164" t="s">
        <v>24</v>
      </c>
    </row>
    <row r="43" spans="1:13" ht="16.5" thickTop="1" thickBot="1" x14ac:dyDescent="0.3">
      <c r="A43" s="175" t="s">
        <v>50</v>
      </c>
      <c r="B43" s="199">
        <v>2273</v>
      </c>
      <c r="C43" s="199">
        <v>240</v>
      </c>
      <c r="D43" s="166">
        <v>0</v>
      </c>
      <c r="E43" s="164" t="s">
        <v>24</v>
      </c>
      <c r="F43" s="164" t="s">
        <v>24</v>
      </c>
      <c r="G43" s="164" t="s">
        <v>24</v>
      </c>
      <c r="H43" s="164" t="s">
        <v>24</v>
      </c>
      <c r="I43" s="166">
        <v>0</v>
      </c>
      <c r="J43" s="166">
        <v>0</v>
      </c>
      <c r="K43" s="166">
        <v>0</v>
      </c>
      <c r="L43" s="164" t="s">
        <v>24</v>
      </c>
      <c r="M43" s="164" t="s">
        <v>24</v>
      </c>
    </row>
    <row r="44" spans="1:13" ht="16.5" thickTop="1" thickBot="1" x14ac:dyDescent="0.3">
      <c r="A44" s="175" t="s">
        <v>51</v>
      </c>
      <c r="B44" s="199">
        <v>2274</v>
      </c>
      <c r="C44" s="199">
        <v>250</v>
      </c>
      <c r="D44" s="166">
        <v>0</v>
      </c>
      <c r="E44" s="164" t="s">
        <v>24</v>
      </c>
      <c r="F44" s="164" t="s">
        <v>24</v>
      </c>
      <c r="G44" s="164" t="s">
        <v>24</v>
      </c>
      <c r="H44" s="164" t="s">
        <v>24</v>
      </c>
      <c r="I44" s="166">
        <v>0</v>
      </c>
      <c r="J44" s="166">
        <v>0</v>
      </c>
      <c r="K44" s="166">
        <v>0</v>
      </c>
      <c r="L44" s="164" t="s">
        <v>24</v>
      </c>
      <c r="M44" s="164" t="s">
        <v>24</v>
      </c>
    </row>
    <row r="45" spans="1:13" ht="16.5" thickTop="1" thickBot="1" x14ac:dyDescent="0.3">
      <c r="A45" s="175" t="s">
        <v>52</v>
      </c>
      <c r="B45" s="199">
        <v>2275</v>
      </c>
      <c r="C45" s="199">
        <v>260</v>
      </c>
      <c r="D45" s="166">
        <v>0</v>
      </c>
      <c r="E45" s="164" t="s">
        <v>24</v>
      </c>
      <c r="F45" s="164" t="s">
        <v>24</v>
      </c>
      <c r="G45" s="164" t="s">
        <v>24</v>
      </c>
      <c r="H45" s="164" t="s">
        <v>24</v>
      </c>
      <c r="I45" s="166">
        <v>0</v>
      </c>
      <c r="J45" s="166">
        <v>0</v>
      </c>
      <c r="K45" s="166">
        <v>0</v>
      </c>
      <c r="L45" s="164" t="s">
        <v>24</v>
      </c>
      <c r="M45" s="164" t="s">
        <v>24</v>
      </c>
    </row>
    <row r="46" spans="1:13" ht="16.5" thickTop="1" thickBot="1" x14ac:dyDescent="0.3">
      <c r="A46" s="175" t="s">
        <v>176</v>
      </c>
      <c r="B46" s="199">
        <v>2276</v>
      </c>
      <c r="C46" s="199">
        <v>270</v>
      </c>
      <c r="D46" s="166">
        <v>0</v>
      </c>
      <c r="E46" s="164" t="s">
        <v>24</v>
      </c>
      <c r="F46" s="164" t="s">
        <v>24</v>
      </c>
      <c r="G46" s="164" t="s">
        <v>24</v>
      </c>
      <c r="H46" s="164" t="s">
        <v>24</v>
      </c>
      <c r="I46" s="166">
        <v>0</v>
      </c>
      <c r="J46" s="166">
        <v>0</v>
      </c>
      <c r="K46" s="166">
        <v>0</v>
      </c>
      <c r="L46" s="164" t="s">
        <v>24</v>
      </c>
      <c r="M46" s="164" t="s">
        <v>24</v>
      </c>
    </row>
    <row r="47" spans="1:13" ht="27" thickTop="1" thickBot="1" x14ac:dyDescent="0.3">
      <c r="A47" s="176" t="s">
        <v>54</v>
      </c>
      <c r="B47" s="172">
        <v>2280</v>
      </c>
      <c r="C47" s="172">
        <v>280</v>
      </c>
      <c r="D47" s="174">
        <f>SUM(D48:D49)</f>
        <v>0</v>
      </c>
      <c r="E47" s="164" t="s">
        <v>24</v>
      </c>
      <c r="F47" s="164" t="s">
        <v>24</v>
      </c>
      <c r="G47" s="164" t="s">
        <v>24</v>
      </c>
      <c r="H47" s="164" t="s">
        <v>24</v>
      </c>
      <c r="I47" s="174">
        <f>SUM(I48:I49)</f>
        <v>0</v>
      </c>
      <c r="J47" s="174">
        <f>SUM(J48:J49)</f>
        <v>0</v>
      </c>
      <c r="K47" s="174">
        <v>0</v>
      </c>
      <c r="L47" s="164" t="s">
        <v>24</v>
      </c>
      <c r="M47" s="164" t="s">
        <v>24</v>
      </c>
    </row>
    <row r="48" spans="1:13" ht="27" thickTop="1" thickBot="1" x14ac:dyDescent="0.3">
      <c r="A48" s="179" t="s">
        <v>55</v>
      </c>
      <c r="B48" s="199">
        <v>2281</v>
      </c>
      <c r="C48" s="199">
        <v>290</v>
      </c>
      <c r="D48" s="166">
        <v>0</v>
      </c>
      <c r="E48" s="164" t="s">
        <v>24</v>
      </c>
      <c r="F48" s="164" t="s">
        <v>24</v>
      </c>
      <c r="G48" s="164" t="s">
        <v>24</v>
      </c>
      <c r="H48" s="164" t="s">
        <v>24</v>
      </c>
      <c r="I48" s="166">
        <v>0</v>
      </c>
      <c r="J48" s="166">
        <v>0</v>
      </c>
      <c r="K48" s="166">
        <v>0</v>
      </c>
      <c r="L48" s="164" t="s">
        <v>24</v>
      </c>
      <c r="M48" s="164" t="s">
        <v>24</v>
      </c>
    </row>
    <row r="49" spans="1:13" ht="27" thickTop="1" thickBot="1" x14ac:dyDescent="0.3">
      <c r="A49" s="175" t="s">
        <v>56</v>
      </c>
      <c r="B49" s="199">
        <v>2282</v>
      </c>
      <c r="C49" s="199">
        <v>300</v>
      </c>
      <c r="D49" s="166">
        <v>0</v>
      </c>
      <c r="E49" s="164" t="s">
        <v>24</v>
      </c>
      <c r="F49" s="164" t="s">
        <v>24</v>
      </c>
      <c r="G49" s="164" t="s">
        <v>24</v>
      </c>
      <c r="H49" s="164" t="s">
        <v>24</v>
      </c>
      <c r="I49" s="166">
        <v>0</v>
      </c>
      <c r="J49" s="166">
        <v>0</v>
      </c>
      <c r="K49" s="166">
        <v>0</v>
      </c>
      <c r="L49" s="164" t="s">
        <v>24</v>
      </c>
      <c r="M49" s="164" t="s">
        <v>24</v>
      </c>
    </row>
    <row r="50" spans="1:13" ht="16.5" thickTop="1" thickBot="1" x14ac:dyDescent="0.3">
      <c r="A50" s="170" t="s">
        <v>57</v>
      </c>
      <c r="B50" s="160">
        <v>2400</v>
      </c>
      <c r="C50" s="160">
        <v>310</v>
      </c>
      <c r="D50" s="162">
        <f>SUM(D51:D52)</f>
        <v>0</v>
      </c>
      <c r="E50" s="164" t="s">
        <v>24</v>
      </c>
      <c r="F50" s="164" t="s">
        <v>24</v>
      </c>
      <c r="G50" s="164" t="s">
        <v>24</v>
      </c>
      <c r="H50" s="164" t="s">
        <v>24</v>
      </c>
      <c r="I50" s="162">
        <f>SUM(I51:I52)</f>
        <v>0</v>
      </c>
      <c r="J50" s="162">
        <f>SUM(J51:J52)</f>
        <v>0</v>
      </c>
      <c r="K50" s="162">
        <v>0</v>
      </c>
      <c r="L50" s="164" t="s">
        <v>24</v>
      </c>
      <c r="M50" s="164" t="s">
        <v>24</v>
      </c>
    </row>
    <row r="51" spans="1:13" ht="16.5" thickTop="1" thickBot="1" x14ac:dyDescent="0.3">
      <c r="A51" s="180" t="s">
        <v>58</v>
      </c>
      <c r="B51" s="172">
        <v>2410</v>
      </c>
      <c r="C51" s="172">
        <v>320</v>
      </c>
      <c r="D51" s="177">
        <v>0</v>
      </c>
      <c r="E51" s="164" t="s">
        <v>24</v>
      </c>
      <c r="F51" s="164" t="s">
        <v>24</v>
      </c>
      <c r="G51" s="164" t="s">
        <v>24</v>
      </c>
      <c r="H51" s="164" t="s">
        <v>24</v>
      </c>
      <c r="I51" s="177">
        <v>0</v>
      </c>
      <c r="J51" s="177">
        <v>0</v>
      </c>
      <c r="K51" s="177">
        <v>0</v>
      </c>
      <c r="L51" s="164" t="s">
        <v>24</v>
      </c>
      <c r="M51" s="164" t="s">
        <v>24</v>
      </c>
    </row>
    <row r="52" spans="1:13" ht="16.5" thickTop="1" thickBot="1" x14ac:dyDescent="0.3">
      <c r="A52" s="180" t="s">
        <v>59</v>
      </c>
      <c r="B52" s="172">
        <v>2420</v>
      </c>
      <c r="C52" s="172">
        <v>330</v>
      </c>
      <c r="D52" s="177">
        <v>0</v>
      </c>
      <c r="E52" s="164" t="s">
        <v>24</v>
      </c>
      <c r="F52" s="164" t="s">
        <v>24</v>
      </c>
      <c r="G52" s="164" t="s">
        <v>24</v>
      </c>
      <c r="H52" s="164" t="s">
        <v>24</v>
      </c>
      <c r="I52" s="177">
        <v>0</v>
      </c>
      <c r="J52" s="177">
        <v>0</v>
      </c>
      <c r="K52" s="177">
        <v>0</v>
      </c>
      <c r="L52" s="164" t="s">
        <v>24</v>
      </c>
      <c r="M52" s="164" t="s">
        <v>24</v>
      </c>
    </row>
    <row r="53" spans="1:13" ht="16.5" thickTop="1" thickBot="1" x14ac:dyDescent="0.3">
      <c r="A53" s="181" t="s">
        <v>60</v>
      </c>
      <c r="B53" s="160">
        <v>2600</v>
      </c>
      <c r="C53" s="160">
        <v>340</v>
      </c>
      <c r="D53" s="162">
        <f>SUM(D54:D56)</f>
        <v>0</v>
      </c>
      <c r="E53" s="164" t="s">
        <v>24</v>
      </c>
      <c r="F53" s="164" t="s">
        <v>24</v>
      </c>
      <c r="G53" s="164" t="s">
        <v>24</v>
      </c>
      <c r="H53" s="164" t="s">
        <v>24</v>
      </c>
      <c r="I53" s="162">
        <f>SUM(I54:I56)</f>
        <v>0</v>
      </c>
      <c r="J53" s="162">
        <f>SUM(J54:J56)</f>
        <v>0</v>
      </c>
      <c r="K53" s="162">
        <v>0</v>
      </c>
      <c r="L53" s="164" t="s">
        <v>24</v>
      </c>
      <c r="M53" s="164" t="s">
        <v>24</v>
      </c>
    </row>
    <row r="54" spans="1:13" ht="16.5" thickTop="1" thickBot="1" x14ac:dyDescent="0.3">
      <c r="A54" s="176" t="s">
        <v>61</v>
      </c>
      <c r="B54" s="172">
        <v>2610</v>
      </c>
      <c r="C54" s="172">
        <v>350</v>
      </c>
      <c r="D54" s="177">
        <v>0</v>
      </c>
      <c r="E54" s="164" t="s">
        <v>24</v>
      </c>
      <c r="F54" s="164" t="s">
        <v>24</v>
      </c>
      <c r="G54" s="164" t="s">
        <v>24</v>
      </c>
      <c r="H54" s="164" t="s">
        <v>24</v>
      </c>
      <c r="I54" s="177">
        <v>0</v>
      </c>
      <c r="J54" s="177">
        <v>0</v>
      </c>
      <c r="K54" s="177">
        <v>0</v>
      </c>
      <c r="L54" s="164" t="s">
        <v>24</v>
      </c>
      <c r="M54" s="164" t="s">
        <v>24</v>
      </c>
    </row>
    <row r="55" spans="1:13" ht="16.5" thickTop="1" thickBot="1" x14ac:dyDescent="0.3">
      <c r="A55" s="176" t="s">
        <v>62</v>
      </c>
      <c r="B55" s="172">
        <v>2620</v>
      </c>
      <c r="C55" s="172">
        <v>360</v>
      </c>
      <c r="D55" s="177">
        <v>0</v>
      </c>
      <c r="E55" s="164" t="s">
        <v>24</v>
      </c>
      <c r="F55" s="164" t="s">
        <v>24</v>
      </c>
      <c r="G55" s="164" t="s">
        <v>24</v>
      </c>
      <c r="H55" s="164" t="s">
        <v>24</v>
      </c>
      <c r="I55" s="177">
        <v>0</v>
      </c>
      <c r="J55" s="177">
        <v>0</v>
      </c>
      <c r="K55" s="177">
        <v>0</v>
      </c>
      <c r="L55" s="164" t="s">
        <v>24</v>
      </c>
      <c r="M55" s="164" t="s">
        <v>24</v>
      </c>
    </row>
    <row r="56" spans="1:13" ht="16.5" thickTop="1" thickBot="1" x14ac:dyDescent="0.3">
      <c r="A56" s="180" t="s">
        <v>63</v>
      </c>
      <c r="B56" s="172">
        <v>2630</v>
      </c>
      <c r="C56" s="172">
        <v>370</v>
      </c>
      <c r="D56" s="177">
        <v>0</v>
      </c>
      <c r="E56" s="164" t="s">
        <v>24</v>
      </c>
      <c r="F56" s="164" t="s">
        <v>24</v>
      </c>
      <c r="G56" s="164" t="s">
        <v>24</v>
      </c>
      <c r="H56" s="164" t="s">
        <v>24</v>
      </c>
      <c r="I56" s="177">
        <v>0</v>
      </c>
      <c r="J56" s="177">
        <v>0</v>
      </c>
      <c r="K56" s="177">
        <v>0</v>
      </c>
      <c r="L56" s="164" t="s">
        <v>24</v>
      </c>
      <c r="M56" s="164" t="s">
        <v>24</v>
      </c>
    </row>
    <row r="57" spans="1:13" ht="16.5" thickTop="1" thickBot="1" x14ac:dyDescent="0.3">
      <c r="A57" s="178" t="s">
        <v>64</v>
      </c>
      <c r="B57" s="160">
        <v>2700</v>
      </c>
      <c r="C57" s="160">
        <v>380</v>
      </c>
      <c r="D57" s="162">
        <f>SUM(D58:D60)</f>
        <v>0</v>
      </c>
      <c r="E57" s="164" t="s">
        <v>24</v>
      </c>
      <c r="F57" s="164" t="s">
        <v>24</v>
      </c>
      <c r="G57" s="164" t="s">
        <v>24</v>
      </c>
      <c r="H57" s="164" t="s">
        <v>24</v>
      </c>
      <c r="I57" s="162">
        <f>SUM(I58:I60)</f>
        <v>0</v>
      </c>
      <c r="J57" s="162">
        <f>SUM(J58:J60)</f>
        <v>0</v>
      </c>
      <c r="K57" s="162">
        <v>0</v>
      </c>
      <c r="L57" s="164" t="s">
        <v>24</v>
      </c>
      <c r="M57" s="164" t="s">
        <v>24</v>
      </c>
    </row>
    <row r="58" spans="1:13" ht="16.5" thickTop="1" thickBot="1" x14ac:dyDescent="0.3">
      <c r="A58" s="176" t="s">
        <v>65</v>
      </c>
      <c r="B58" s="172">
        <v>2710</v>
      </c>
      <c r="C58" s="172">
        <v>390</v>
      </c>
      <c r="D58" s="177">
        <v>0</v>
      </c>
      <c r="E58" s="164" t="s">
        <v>24</v>
      </c>
      <c r="F58" s="164" t="s">
        <v>24</v>
      </c>
      <c r="G58" s="164" t="s">
        <v>24</v>
      </c>
      <c r="H58" s="164" t="s">
        <v>24</v>
      </c>
      <c r="I58" s="177">
        <v>0</v>
      </c>
      <c r="J58" s="177">
        <v>0</v>
      </c>
      <c r="K58" s="177">
        <v>0</v>
      </c>
      <c r="L58" s="164" t="s">
        <v>24</v>
      </c>
      <c r="M58" s="164" t="s">
        <v>24</v>
      </c>
    </row>
    <row r="59" spans="1:13" ht="16.5" thickTop="1" thickBot="1" x14ac:dyDescent="0.3">
      <c r="A59" s="176" t="s">
        <v>66</v>
      </c>
      <c r="B59" s="172">
        <v>2720</v>
      </c>
      <c r="C59" s="172">
        <v>400</v>
      </c>
      <c r="D59" s="177">
        <v>0</v>
      </c>
      <c r="E59" s="164" t="s">
        <v>24</v>
      </c>
      <c r="F59" s="164" t="s">
        <v>24</v>
      </c>
      <c r="G59" s="164" t="s">
        <v>24</v>
      </c>
      <c r="H59" s="164" t="s">
        <v>24</v>
      </c>
      <c r="I59" s="177">
        <v>0</v>
      </c>
      <c r="J59" s="177">
        <v>0</v>
      </c>
      <c r="K59" s="177">
        <v>0</v>
      </c>
      <c r="L59" s="164" t="s">
        <v>24</v>
      </c>
      <c r="M59" s="164" t="s">
        <v>24</v>
      </c>
    </row>
    <row r="60" spans="1:13" ht="16.5" thickTop="1" thickBot="1" x14ac:dyDescent="0.3">
      <c r="A60" s="176" t="s">
        <v>67</v>
      </c>
      <c r="B60" s="172">
        <v>2730</v>
      </c>
      <c r="C60" s="172">
        <v>410</v>
      </c>
      <c r="D60" s="177">
        <v>0</v>
      </c>
      <c r="E60" s="164" t="s">
        <v>24</v>
      </c>
      <c r="F60" s="164" t="s">
        <v>24</v>
      </c>
      <c r="G60" s="164" t="s">
        <v>24</v>
      </c>
      <c r="H60" s="164" t="s">
        <v>24</v>
      </c>
      <c r="I60" s="177">
        <v>0</v>
      </c>
      <c r="J60" s="177">
        <v>0</v>
      </c>
      <c r="K60" s="177">
        <v>0</v>
      </c>
      <c r="L60" s="164" t="s">
        <v>24</v>
      </c>
      <c r="M60" s="164" t="s">
        <v>24</v>
      </c>
    </row>
    <row r="61" spans="1:13" ht="16.5" thickTop="1" thickBot="1" x14ac:dyDescent="0.3">
      <c r="A61" s="178" t="s">
        <v>68</v>
      </c>
      <c r="B61" s="160">
        <v>2800</v>
      </c>
      <c r="C61" s="160">
        <v>420</v>
      </c>
      <c r="D61" s="163">
        <v>0</v>
      </c>
      <c r="E61" s="164" t="s">
        <v>24</v>
      </c>
      <c r="F61" s="164" t="s">
        <v>24</v>
      </c>
      <c r="G61" s="164" t="s">
        <v>24</v>
      </c>
      <c r="H61" s="164" t="s">
        <v>24</v>
      </c>
      <c r="I61" s="163">
        <v>0</v>
      </c>
      <c r="J61" s="163">
        <v>0</v>
      </c>
      <c r="K61" s="163">
        <v>0</v>
      </c>
      <c r="L61" s="164" t="s">
        <v>24</v>
      </c>
      <c r="M61" s="164" t="s">
        <v>24</v>
      </c>
    </row>
    <row r="62" spans="1:13" ht="16.5" thickTop="1" thickBot="1" x14ac:dyDescent="0.3">
      <c r="A62" s="160" t="s">
        <v>69</v>
      </c>
      <c r="B62" s="160">
        <v>3000</v>
      </c>
      <c r="C62" s="160">
        <v>430</v>
      </c>
      <c r="D62" s="162">
        <f>D63+D77</f>
        <v>3921</v>
      </c>
      <c r="E62" s="164" t="s">
        <v>24</v>
      </c>
      <c r="F62" s="164" t="s">
        <v>24</v>
      </c>
      <c r="G62" s="164" t="s">
        <v>24</v>
      </c>
      <c r="H62" s="164" t="s">
        <v>24</v>
      </c>
      <c r="I62" s="162">
        <f>I63+I77</f>
        <v>3920.96</v>
      </c>
      <c r="J62" s="162">
        <f>J63+J77</f>
        <v>0</v>
      </c>
      <c r="K62" s="162">
        <v>0</v>
      </c>
      <c r="L62" s="164" t="s">
        <v>24</v>
      </c>
      <c r="M62" s="164" t="s">
        <v>24</v>
      </c>
    </row>
    <row r="63" spans="1:13" ht="16.5" thickTop="1" thickBot="1" x14ac:dyDescent="0.3">
      <c r="A63" s="170" t="s">
        <v>70</v>
      </c>
      <c r="B63" s="160">
        <v>3100</v>
      </c>
      <c r="C63" s="160">
        <v>440</v>
      </c>
      <c r="D63" s="162">
        <f>D64+D65+D68+D71+D75+D76</f>
        <v>3921</v>
      </c>
      <c r="E63" s="164" t="s">
        <v>24</v>
      </c>
      <c r="F63" s="164" t="s">
        <v>24</v>
      </c>
      <c r="G63" s="164" t="s">
        <v>24</v>
      </c>
      <c r="H63" s="164" t="s">
        <v>24</v>
      </c>
      <c r="I63" s="162">
        <f>I64+I65+I68+I71+I75+I77</f>
        <v>3920.96</v>
      </c>
      <c r="J63" s="162">
        <f>J64+J65+J68+J71+J75+J76</f>
        <v>0</v>
      </c>
      <c r="K63" s="162">
        <v>0</v>
      </c>
      <c r="L63" s="164" t="s">
        <v>24</v>
      </c>
      <c r="M63" s="164" t="s">
        <v>24</v>
      </c>
    </row>
    <row r="64" spans="1:13" ht="16.5" thickTop="1" thickBot="1" x14ac:dyDescent="0.3">
      <c r="A64" s="176" t="s">
        <v>71</v>
      </c>
      <c r="B64" s="172">
        <v>3110</v>
      </c>
      <c r="C64" s="172">
        <v>450</v>
      </c>
      <c r="D64" s="177">
        <v>3921</v>
      </c>
      <c r="E64" s="164" t="s">
        <v>24</v>
      </c>
      <c r="F64" s="164" t="s">
        <v>24</v>
      </c>
      <c r="G64" s="164" t="s">
        <v>24</v>
      </c>
      <c r="H64" s="164" t="s">
        <v>24</v>
      </c>
      <c r="I64" s="177">
        <v>3920.96</v>
      </c>
      <c r="J64" s="177">
        <v>0</v>
      </c>
      <c r="K64" s="177">
        <v>0</v>
      </c>
      <c r="L64" s="164" t="s">
        <v>24</v>
      </c>
      <c r="M64" s="164" t="s">
        <v>24</v>
      </c>
    </row>
    <row r="65" spans="1:13" ht="16.5" thickTop="1" thickBot="1" x14ac:dyDescent="0.3">
      <c r="A65" s="180" t="s">
        <v>72</v>
      </c>
      <c r="B65" s="172">
        <v>3120</v>
      </c>
      <c r="C65" s="172">
        <v>460</v>
      </c>
      <c r="D65" s="177">
        <f>SUM(D66:D67)</f>
        <v>0</v>
      </c>
      <c r="E65" s="164" t="s">
        <v>24</v>
      </c>
      <c r="F65" s="164" t="s">
        <v>24</v>
      </c>
      <c r="G65" s="164" t="s">
        <v>24</v>
      </c>
      <c r="H65" s="164" t="s">
        <v>24</v>
      </c>
      <c r="I65" s="174">
        <f>SUM(I66:I67)</f>
        <v>0</v>
      </c>
      <c r="J65" s="174">
        <v>0</v>
      </c>
      <c r="K65" s="174">
        <v>0</v>
      </c>
      <c r="L65" s="164" t="s">
        <v>24</v>
      </c>
      <c r="M65" s="164" t="s">
        <v>24</v>
      </c>
    </row>
    <row r="66" spans="1:13" ht="16.5" thickTop="1" thickBot="1" x14ac:dyDescent="0.3">
      <c r="A66" s="175" t="s">
        <v>73</v>
      </c>
      <c r="B66" s="199">
        <v>3121</v>
      </c>
      <c r="C66" s="199">
        <v>470</v>
      </c>
      <c r="D66" s="166">
        <v>0</v>
      </c>
      <c r="E66" s="164" t="s">
        <v>24</v>
      </c>
      <c r="F66" s="164" t="s">
        <v>24</v>
      </c>
      <c r="G66" s="164" t="s">
        <v>24</v>
      </c>
      <c r="H66" s="164" t="s">
        <v>24</v>
      </c>
      <c r="I66" s="166">
        <v>0</v>
      </c>
      <c r="J66" s="166">
        <v>0</v>
      </c>
      <c r="K66" s="166">
        <v>0</v>
      </c>
      <c r="L66" s="164" t="s">
        <v>24</v>
      </c>
      <c r="M66" s="164" t="s">
        <v>24</v>
      </c>
    </row>
    <row r="67" spans="1:13" ht="16.5" thickTop="1" thickBot="1" x14ac:dyDescent="0.3">
      <c r="A67" s="175" t="s">
        <v>74</v>
      </c>
      <c r="B67" s="199">
        <v>3122</v>
      </c>
      <c r="C67" s="199">
        <v>480</v>
      </c>
      <c r="D67" s="166">
        <v>0</v>
      </c>
      <c r="E67" s="164" t="s">
        <v>24</v>
      </c>
      <c r="F67" s="164" t="s">
        <v>24</v>
      </c>
      <c r="G67" s="164" t="s">
        <v>24</v>
      </c>
      <c r="H67" s="164" t="s">
        <v>24</v>
      </c>
      <c r="I67" s="166">
        <v>0</v>
      </c>
      <c r="J67" s="166">
        <v>0</v>
      </c>
      <c r="K67" s="166">
        <v>0</v>
      </c>
      <c r="L67" s="164" t="s">
        <v>24</v>
      </c>
      <c r="M67" s="164" t="s">
        <v>24</v>
      </c>
    </row>
    <row r="68" spans="1:13" ht="16.5" thickTop="1" thickBot="1" x14ac:dyDescent="0.3">
      <c r="A68" s="171" t="s">
        <v>75</v>
      </c>
      <c r="B68" s="172">
        <v>3130</v>
      </c>
      <c r="C68" s="172">
        <v>490</v>
      </c>
      <c r="D68" s="174">
        <f>SUM(D69:D70)</f>
        <v>0</v>
      </c>
      <c r="E68" s="164" t="s">
        <v>24</v>
      </c>
      <c r="F68" s="164" t="s">
        <v>24</v>
      </c>
      <c r="G68" s="164" t="s">
        <v>24</v>
      </c>
      <c r="H68" s="164" t="s">
        <v>24</v>
      </c>
      <c r="I68" s="174">
        <f>SUM(I69:I70)</f>
        <v>0</v>
      </c>
      <c r="J68" s="174">
        <v>0</v>
      </c>
      <c r="K68" s="174">
        <v>0</v>
      </c>
      <c r="L68" s="164" t="s">
        <v>24</v>
      </c>
      <c r="M68" s="164" t="s">
        <v>24</v>
      </c>
    </row>
    <row r="69" spans="1:13" ht="16.5" thickTop="1" thickBot="1" x14ac:dyDescent="0.3">
      <c r="A69" s="175" t="s">
        <v>76</v>
      </c>
      <c r="B69" s="199">
        <v>3131</v>
      </c>
      <c r="C69" s="172">
        <v>500</v>
      </c>
      <c r="D69" s="166">
        <v>0</v>
      </c>
      <c r="E69" s="164" t="s">
        <v>24</v>
      </c>
      <c r="F69" s="164" t="s">
        <v>24</v>
      </c>
      <c r="G69" s="164" t="s">
        <v>24</v>
      </c>
      <c r="H69" s="164" t="s">
        <v>24</v>
      </c>
      <c r="I69" s="166">
        <v>0</v>
      </c>
      <c r="J69" s="166">
        <v>0</v>
      </c>
      <c r="K69" s="166">
        <v>0</v>
      </c>
      <c r="L69" s="164" t="s">
        <v>24</v>
      </c>
      <c r="M69" s="164" t="s">
        <v>24</v>
      </c>
    </row>
    <row r="70" spans="1:13" ht="16.5" thickTop="1" thickBot="1" x14ac:dyDescent="0.3">
      <c r="A70" s="175" t="s">
        <v>77</v>
      </c>
      <c r="B70" s="199">
        <v>3132</v>
      </c>
      <c r="C70" s="199">
        <v>510</v>
      </c>
      <c r="D70" s="166">
        <v>0</v>
      </c>
      <c r="E70" s="164" t="s">
        <v>24</v>
      </c>
      <c r="F70" s="164" t="s">
        <v>24</v>
      </c>
      <c r="G70" s="164" t="s">
        <v>24</v>
      </c>
      <c r="H70" s="164" t="s">
        <v>24</v>
      </c>
      <c r="I70" s="166">
        <v>0</v>
      </c>
      <c r="J70" s="166">
        <v>0</v>
      </c>
      <c r="K70" s="166">
        <v>0</v>
      </c>
      <c r="L70" s="164" t="s">
        <v>24</v>
      </c>
      <c r="M70" s="164" t="s">
        <v>24</v>
      </c>
    </row>
    <row r="71" spans="1:13" ht="16.5" thickTop="1" thickBot="1" x14ac:dyDescent="0.3">
      <c r="A71" s="171" t="s">
        <v>78</v>
      </c>
      <c r="B71" s="172">
        <v>3140</v>
      </c>
      <c r="C71" s="172">
        <v>520</v>
      </c>
      <c r="D71" s="174">
        <f>SUM(D72:D74)</f>
        <v>0</v>
      </c>
      <c r="E71" s="164" t="s">
        <v>24</v>
      </c>
      <c r="F71" s="164" t="s">
        <v>24</v>
      </c>
      <c r="G71" s="164" t="s">
        <v>24</v>
      </c>
      <c r="H71" s="164" t="s">
        <v>24</v>
      </c>
      <c r="I71" s="174">
        <f>SUM(I72:I74)</f>
        <v>0</v>
      </c>
      <c r="J71" s="174">
        <v>0</v>
      </c>
      <c r="K71" s="174">
        <v>0</v>
      </c>
      <c r="L71" s="164" t="s">
        <v>24</v>
      </c>
      <c r="M71" s="164" t="s">
        <v>24</v>
      </c>
    </row>
    <row r="72" spans="1:13" ht="16.5" thickTop="1" thickBot="1" x14ac:dyDescent="0.3">
      <c r="A72" s="170" t="s">
        <v>177</v>
      </c>
      <c r="B72" s="199">
        <v>3141</v>
      </c>
      <c r="C72" s="199">
        <v>530</v>
      </c>
      <c r="D72" s="166">
        <v>0</v>
      </c>
      <c r="E72" s="164" t="s">
        <v>24</v>
      </c>
      <c r="F72" s="164" t="s">
        <v>24</v>
      </c>
      <c r="G72" s="164" t="s">
        <v>24</v>
      </c>
      <c r="H72" s="164" t="s">
        <v>24</v>
      </c>
      <c r="I72" s="166">
        <v>0</v>
      </c>
      <c r="J72" s="166">
        <v>0</v>
      </c>
      <c r="K72" s="166">
        <v>0</v>
      </c>
      <c r="L72" s="164" t="s">
        <v>24</v>
      </c>
      <c r="M72" s="164" t="s">
        <v>24</v>
      </c>
    </row>
    <row r="73" spans="1:13" ht="16.5" thickTop="1" thickBot="1" x14ac:dyDescent="0.3">
      <c r="A73" s="170" t="s">
        <v>178</v>
      </c>
      <c r="B73" s="199">
        <v>3142</v>
      </c>
      <c r="C73" s="199">
        <v>540</v>
      </c>
      <c r="D73" s="166">
        <v>0</v>
      </c>
      <c r="E73" s="164" t="s">
        <v>24</v>
      </c>
      <c r="F73" s="164" t="s">
        <v>24</v>
      </c>
      <c r="G73" s="164" t="s">
        <v>24</v>
      </c>
      <c r="H73" s="164" t="s">
        <v>24</v>
      </c>
      <c r="I73" s="166">
        <v>0</v>
      </c>
      <c r="J73" s="166">
        <v>0</v>
      </c>
      <c r="K73" s="166">
        <v>0</v>
      </c>
      <c r="L73" s="164" t="s">
        <v>24</v>
      </c>
      <c r="M73" s="164" t="s">
        <v>24</v>
      </c>
    </row>
    <row r="74" spans="1:13" ht="16.5" thickTop="1" thickBot="1" x14ac:dyDescent="0.3">
      <c r="A74" s="170" t="s">
        <v>179</v>
      </c>
      <c r="B74" s="199">
        <v>3143</v>
      </c>
      <c r="C74" s="199">
        <v>550</v>
      </c>
      <c r="D74" s="166">
        <v>0</v>
      </c>
      <c r="E74" s="164" t="s">
        <v>24</v>
      </c>
      <c r="F74" s="164" t="s">
        <v>24</v>
      </c>
      <c r="G74" s="164" t="s">
        <v>24</v>
      </c>
      <c r="H74" s="164" t="s">
        <v>24</v>
      </c>
      <c r="I74" s="166">
        <v>0</v>
      </c>
      <c r="J74" s="166">
        <v>0</v>
      </c>
      <c r="K74" s="166">
        <v>0</v>
      </c>
      <c r="L74" s="164" t="s">
        <v>24</v>
      </c>
      <c r="M74" s="164" t="s">
        <v>24</v>
      </c>
    </row>
    <row r="75" spans="1:13" ht="16.5" thickTop="1" thickBot="1" x14ac:dyDescent="0.3">
      <c r="A75" s="171" t="s">
        <v>82</v>
      </c>
      <c r="B75" s="172">
        <v>3150</v>
      </c>
      <c r="C75" s="172">
        <v>560</v>
      </c>
      <c r="D75" s="177">
        <v>0</v>
      </c>
      <c r="E75" s="164" t="s">
        <v>24</v>
      </c>
      <c r="F75" s="164" t="s">
        <v>24</v>
      </c>
      <c r="G75" s="164" t="s">
        <v>24</v>
      </c>
      <c r="H75" s="164" t="s">
        <v>24</v>
      </c>
      <c r="I75" s="177">
        <v>0</v>
      </c>
      <c r="J75" s="177">
        <v>0</v>
      </c>
      <c r="K75" s="177">
        <v>0</v>
      </c>
      <c r="L75" s="164" t="s">
        <v>24</v>
      </c>
      <c r="M75" s="164" t="s">
        <v>24</v>
      </c>
    </row>
    <row r="76" spans="1:13" ht="16.5" thickTop="1" thickBot="1" x14ac:dyDescent="0.3">
      <c r="A76" s="171" t="s">
        <v>83</v>
      </c>
      <c r="B76" s="172">
        <v>3160</v>
      </c>
      <c r="C76" s="172">
        <v>570</v>
      </c>
      <c r="D76" s="177">
        <v>0</v>
      </c>
      <c r="E76" s="164" t="s">
        <v>24</v>
      </c>
      <c r="F76" s="164" t="s">
        <v>24</v>
      </c>
      <c r="G76" s="164" t="s">
        <v>24</v>
      </c>
      <c r="H76" s="164" t="s">
        <v>24</v>
      </c>
      <c r="I76" s="177">
        <v>0</v>
      </c>
      <c r="J76" s="177">
        <v>0</v>
      </c>
      <c r="K76" s="177">
        <v>0</v>
      </c>
      <c r="L76" s="164" t="s">
        <v>24</v>
      </c>
      <c r="M76" s="164" t="s">
        <v>24</v>
      </c>
    </row>
    <row r="77" spans="1:13" ht="16.5" thickTop="1" thickBot="1" x14ac:dyDescent="0.3">
      <c r="A77" s="170" t="s">
        <v>84</v>
      </c>
      <c r="B77" s="160">
        <v>3200</v>
      </c>
      <c r="C77" s="160">
        <v>580</v>
      </c>
      <c r="D77" s="162">
        <f>SUM(D78:D80)</f>
        <v>0</v>
      </c>
      <c r="E77" s="164" t="s">
        <v>24</v>
      </c>
      <c r="F77" s="164" t="s">
        <v>24</v>
      </c>
      <c r="G77" s="164" t="s">
        <v>24</v>
      </c>
      <c r="H77" s="164" t="s">
        <v>24</v>
      </c>
      <c r="I77" s="162">
        <f>SUM(I78:I80)</f>
        <v>0</v>
      </c>
      <c r="J77" s="162">
        <v>0</v>
      </c>
      <c r="K77" s="162">
        <v>0</v>
      </c>
      <c r="L77" s="164" t="s">
        <v>24</v>
      </c>
      <c r="M77" s="164" t="s">
        <v>24</v>
      </c>
    </row>
    <row r="78" spans="1:13" ht="16.5" thickTop="1" thickBot="1" x14ac:dyDescent="0.3">
      <c r="A78" s="176" t="s">
        <v>85</v>
      </c>
      <c r="B78" s="172">
        <v>3210</v>
      </c>
      <c r="C78" s="172">
        <v>590</v>
      </c>
      <c r="D78" s="177">
        <v>0</v>
      </c>
      <c r="E78" s="164" t="s">
        <v>24</v>
      </c>
      <c r="F78" s="164" t="s">
        <v>24</v>
      </c>
      <c r="G78" s="164" t="s">
        <v>24</v>
      </c>
      <c r="H78" s="164" t="s">
        <v>24</v>
      </c>
      <c r="I78" s="177">
        <v>0</v>
      </c>
      <c r="J78" s="177">
        <v>0</v>
      </c>
      <c r="K78" s="177">
        <v>0</v>
      </c>
      <c r="L78" s="164" t="s">
        <v>24</v>
      </c>
      <c r="M78" s="164" t="s">
        <v>24</v>
      </c>
    </row>
    <row r="79" spans="1:13" ht="16.5" thickTop="1" thickBot="1" x14ac:dyDescent="0.3">
      <c r="A79" s="176" t="s">
        <v>86</v>
      </c>
      <c r="B79" s="172">
        <v>3220</v>
      </c>
      <c r="C79" s="172">
        <v>600</v>
      </c>
      <c r="D79" s="177">
        <v>0</v>
      </c>
      <c r="E79" s="164" t="s">
        <v>24</v>
      </c>
      <c r="F79" s="164" t="s">
        <v>24</v>
      </c>
      <c r="G79" s="164" t="s">
        <v>24</v>
      </c>
      <c r="H79" s="164" t="s">
        <v>24</v>
      </c>
      <c r="I79" s="177">
        <v>0</v>
      </c>
      <c r="J79" s="177">
        <v>0</v>
      </c>
      <c r="K79" s="177">
        <v>0</v>
      </c>
      <c r="L79" s="164" t="s">
        <v>24</v>
      </c>
      <c r="M79" s="164" t="s">
        <v>24</v>
      </c>
    </row>
    <row r="80" spans="1:13" ht="16.5" thickTop="1" thickBot="1" x14ac:dyDescent="0.3">
      <c r="A80" s="171" t="s">
        <v>87</v>
      </c>
      <c r="B80" s="172">
        <v>3230</v>
      </c>
      <c r="C80" s="172">
        <v>610</v>
      </c>
      <c r="D80" s="177">
        <v>0</v>
      </c>
      <c r="E80" s="164" t="s">
        <v>24</v>
      </c>
      <c r="F80" s="164" t="s">
        <v>24</v>
      </c>
      <c r="G80" s="164" t="s">
        <v>24</v>
      </c>
      <c r="H80" s="164" t="s">
        <v>24</v>
      </c>
      <c r="I80" s="177">
        <v>0</v>
      </c>
      <c r="J80" s="177">
        <v>0</v>
      </c>
      <c r="K80" s="177">
        <v>0</v>
      </c>
      <c r="L80" s="164" t="s">
        <v>24</v>
      </c>
      <c r="M80" s="164" t="s">
        <v>24</v>
      </c>
    </row>
    <row r="81" spans="1:13" ht="16.5" thickTop="1" thickBot="1" x14ac:dyDescent="0.3">
      <c r="A81" s="176" t="s">
        <v>88</v>
      </c>
      <c r="B81" s="172">
        <v>3240</v>
      </c>
      <c r="C81" s="172">
        <v>620</v>
      </c>
      <c r="D81" s="177">
        <v>0</v>
      </c>
      <c r="E81" s="164" t="s">
        <v>24</v>
      </c>
      <c r="F81" s="164" t="s">
        <v>24</v>
      </c>
      <c r="G81" s="164" t="s">
        <v>24</v>
      </c>
      <c r="H81" s="164" t="s">
        <v>24</v>
      </c>
      <c r="I81" s="177">
        <v>0</v>
      </c>
      <c r="J81" s="177">
        <v>0</v>
      </c>
      <c r="K81" s="177">
        <v>0</v>
      </c>
      <c r="L81" s="164" t="s">
        <v>24</v>
      </c>
      <c r="M81" s="164" t="s">
        <v>24</v>
      </c>
    </row>
    <row r="82" spans="1:13" ht="16.5" thickTop="1" thickBot="1" x14ac:dyDescent="0.3">
      <c r="A82" s="160" t="s">
        <v>89</v>
      </c>
      <c r="B82" s="160">
        <v>4100</v>
      </c>
      <c r="C82" s="160">
        <v>630</v>
      </c>
      <c r="D82" s="182">
        <f>D83</f>
        <v>0</v>
      </c>
      <c r="E82" s="183" t="s">
        <v>24</v>
      </c>
      <c r="F82" s="183" t="s">
        <v>24</v>
      </c>
      <c r="G82" s="183" t="s">
        <v>24</v>
      </c>
      <c r="H82" s="183" t="s">
        <v>24</v>
      </c>
      <c r="I82" s="182">
        <f>I83</f>
        <v>0</v>
      </c>
      <c r="J82" s="182">
        <v>0</v>
      </c>
      <c r="K82" s="182">
        <v>0</v>
      </c>
      <c r="L82" s="183" t="s">
        <v>24</v>
      </c>
      <c r="M82" s="183" t="s">
        <v>24</v>
      </c>
    </row>
    <row r="83" spans="1:13" ht="16.5" thickTop="1" thickBot="1" x14ac:dyDescent="0.3">
      <c r="A83" s="171" t="s">
        <v>90</v>
      </c>
      <c r="B83" s="172">
        <v>4110</v>
      </c>
      <c r="C83" s="172">
        <v>640</v>
      </c>
      <c r="D83" s="184">
        <f>SUM(D84:D86)</f>
        <v>0</v>
      </c>
      <c r="E83" s="183" t="s">
        <v>24</v>
      </c>
      <c r="F83" s="183" t="s">
        <v>24</v>
      </c>
      <c r="G83" s="183" t="s">
        <v>24</v>
      </c>
      <c r="H83" s="183" t="s">
        <v>24</v>
      </c>
      <c r="I83" s="184">
        <f>SUM(I84:I86)</f>
        <v>0</v>
      </c>
      <c r="J83" s="184">
        <v>0</v>
      </c>
      <c r="K83" s="184">
        <v>0</v>
      </c>
      <c r="L83" s="183" t="s">
        <v>24</v>
      </c>
      <c r="M83" s="183" t="s">
        <v>24</v>
      </c>
    </row>
    <row r="84" spans="1:13" ht="16.5" thickTop="1" thickBot="1" x14ac:dyDescent="0.3">
      <c r="A84" s="175" t="s">
        <v>91</v>
      </c>
      <c r="B84" s="199">
        <v>4111</v>
      </c>
      <c r="C84" s="199">
        <v>650</v>
      </c>
      <c r="D84" s="185">
        <v>0</v>
      </c>
      <c r="E84" s="183" t="s">
        <v>24</v>
      </c>
      <c r="F84" s="183" t="s">
        <v>24</v>
      </c>
      <c r="G84" s="183" t="s">
        <v>24</v>
      </c>
      <c r="H84" s="183" t="s">
        <v>24</v>
      </c>
      <c r="I84" s="185">
        <v>0</v>
      </c>
      <c r="J84" s="185">
        <v>0</v>
      </c>
      <c r="K84" s="185">
        <v>0</v>
      </c>
      <c r="L84" s="183" t="s">
        <v>24</v>
      </c>
      <c r="M84" s="183" t="s">
        <v>24</v>
      </c>
    </row>
    <row r="85" spans="1:13" ht="16.5" thickTop="1" thickBot="1" x14ac:dyDescent="0.3">
      <c r="A85" s="175" t="s">
        <v>92</v>
      </c>
      <c r="B85" s="199">
        <v>4112</v>
      </c>
      <c r="C85" s="199">
        <v>660</v>
      </c>
      <c r="D85" s="185">
        <v>0</v>
      </c>
      <c r="E85" s="183" t="s">
        <v>24</v>
      </c>
      <c r="F85" s="183" t="s">
        <v>24</v>
      </c>
      <c r="G85" s="183" t="s">
        <v>24</v>
      </c>
      <c r="H85" s="183" t="s">
        <v>24</v>
      </c>
      <c r="I85" s="185">
        <v>0</v>
      </c>
      <c r="J85" s="185">
        <v>0</v>
      </c>
      <c r="K85" s="185">
        <v>0</v>
      </c>
      <c r="L85" s="183" t="s">
        <v>24</v>
      </c>
      <c r="M85" s="183" t="s">
        <v>24</v>
      </c>
    </row>
    <row r="86" spans="1:13" ht="16.5" thickTop="1" thickBot="1" x14ac:dyDescent="0.3">
      <c r="A86" s="175" t="s">
        <v>180</v>
      </c>
      <c r="B86" s="199">
        <v>4113</v>
      </c>
      <c r="C86" s="199">
        <v>670</v>
      </c>
      <c r="D86" s="185">
        <v>0</v>
      </c>
      <c r="E86" s="183" t="s">
        <v>24</v>
      </c>
      <c r="F86" s="183" t="s">
        <v>24</v>
      </c>
      <c r="G86" s="183" t="s">
        <v>24</v>
      </c>
      <c r="H86" s="183" t="s">
        <v>24</v>
      </c>
      <c r="I86" s="185">
        <v>0</v>
      </c>
      <c r="J86" s="185">
        <v>0</v>
      </c>
      <c r="K86" s="185">
        <v>0</v>
      </c>
      <c r="L86" s="183" t="s">
        <v>24</v>
      </c>
      <c r="M86" s="183" t="s">
        <v>24</v>
      </c>
    </row>
    <row r="87" spans="1:13" ht="16.5" thickTop="1" thickBot="1" x14ac:dyDescent="0.3">
      <c r="A87" s="160" t="s">
        <v>94</v>
      </c>
      <c r="B87" s="160">
        <v>4200</v>
      </c>
      <c r="C87" s="160">
        <v>680</v>
      </c>
      <c r="D87" s="182">
        <f>D88</f>
        <v>0</v>
      </c>
      <c r="E87" s="183" t="s">
        <v>24</v>
      </c>
      <c r="F87" s="183" t="s">
        <v>24</v>
      </c>
      <c r="G87" s="183" t="s">
        <v>24</v>
      </c>
      <c r="H87" s="183" t="s">
        <v>24</v>
      </c>
      <c r="I87" s="182">
        <f>I88</f>
        <v>0</v>
      </c>
      <c r="J87" s="182">
        <v>0</v>
      </c>
      <c r="K87" s="182">
        <v>0</v>
      </c>
      <c r="L87" s="183" t="s">
        <v>24</v>
      </c>
      <c r="M87" s="183" t="s">
        <v>24</v>
      </c>
    </row>
    <row r="88" spans="1:13" ht="16.5" thickTop="1" thickBot="1" x14ac:dyDescent="0.3">
      <c r="A88" s="171" t="s">
        <v>95</v>
      </c>
      <c r="B88" s="172">
        <v>4210</v>
      </c>
      <c r="C88" s="172">
        <v>690</v>
      </c>
      <c r="D88" s="184">
        <v>0</v>
      </c>
      <c r="E88" s="183" t="s">
        <v>24</v>
      </c>
      <c r="F88" s="183" t="s">
        <v>24</v>
      </c>
      <c r="G88" s="183" t="s">
        <v>24</v>
      </c>
      <c r="H88" s="183" t="s">
        <v>24</v>
      </c>
      <c r="I88" s="184">
        <v>0</v>
      </c>
      <c r="J88" s="184">
        <v>0</v>
      </c>
      <c r="K88" s="184">
        <v>0</v>
      </c>
      <c r="L88" s="183" t="s">
        <v>24</v>
      </c>
      <c r="M88" s="183" t="s">
        <v>24</v>
      </c>
    </row>
    <row r="89" spans="1:13" ht="15.75" thickTop="1" x14ac:dyDescent="0.25"/>
  </sheetData>
  <mergeCells count="29">
    <mergeCell ref="H16:H17"/>
    <mergeCell ref="I16:J16"/>
    <mergeCell ref="K16:K17"/>
    <mergeCell ref="L16:M16"/>
    <mergeCell ref="A16:A17"/>
    <mergeCell ref="B16:B17"/>
    <mergeCell ref="C16:C17"/>
    <mergeCell ref="D16:D17"/>
    <mergeCell ref="E16:F16"/>
    <mergeCell ref="G16:G17"/>
    <mergeCell ref="A11:C11"/>
    <mergeCell ref="E11:L11"/>
    <mergeCell ref="A12:C12"/>
    <mergeCell ref="E12:L12"/>
    <mergeCell ref="A13:C13"/>
    <mergeCell ref="E13:L13"/>
    <mergeCell ref="B8:I8"/>
    <mergeCell ref="L8:M8"/>
    <mergeCell ref="B9:I9"/>
    <mergeCell ref="L9:M9"/>
    <mergeCell ref="A10:C10"/>
    <mergeCell ref="E10:I10"/>
    <mergeCell ref="B7:I7"/>
    <mergeCell ref="L7:M7"/>
    <mergeCell ref="H1:L2"/>
    <mergeCell ref="A3:L3"/>
    <mergeCell ref="A4:L4"/>
    <mergeCell ref="A5:C5"/>
    <mergeCell ref="A6:L6"/>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20E2-71F8-4D21-9D9B-864AB3BC5F70}">
  <dimension ref="A1:M89"/>
  <sheetViews>
    <sheetView tabSelected="1" zoomScaleNormal="100" workbookViewId="0">
      <selection activeCell="D1" sqref="D1:D1048576"/>
    </sheetView>
  </sheetViews>
  <sheetFormatPr defaultRowHeight="15" x14ac:dyDescent="0.25"/>
  <cols>
    <col min="1" max="1" width="73" customWidth="1"/>
  </cols>
  <sheetData>
    <row r="1" spans="1:13" x14ac:dyDescent="0.25">
      <c r="A1" s="2"/>
      <c r="B1" s="2"/>
      <c r="C1" s="2"/>
      <c r="D1" s="2"/>
      <c r="E1" s="2"/>
      <c r="F1" s="2"/>
      <c r="G1" s="2"/>
      <c r="H1" s="256" t="s">
        <v>153</v>
      </c>
      <c r="I1" s="256"/>
      <c r="J1" s="256"/>
      <c r="K1" s="256"/>
      <c r="L1" s="256"/>
      <c r="M1" s="141"/>
    </row>
    <row r="2" spans="1:13" ht="35.25" customHeight="1" x14ac:dyDescent="0.25">
      <c r="A2" s="2"/>
      <c r="B2" s="2"/>
      <c r="C2" s="2"/>
      <c r="D2" s="2"/>
      <c r="E2" s="2"/>
      <c r="F2" s="2"/>
      <c r="G2" s="141"/>
      <c r="H2" s="256"/>
      <c r="I2" s="256"/>
      <c r="J2" s="256"/>
      <c r="K2" s="256"/>
      <c r="L2" s="256"/>
      <c r="M2" s="141"/>
    </row>
    <row r="3" spans="1:13" x14ac:dyDescent="0.25">
      <c r="A3" s="257" t="s">
        <v>1</v>
      </c>
      <c r="B3" s="257"/>
      <c r="C3" s="257"/>
      <c r="D3" s="257"/>
      <c r="E3" s="257"/>
      <c r="F3" s="257"/>
      <c r="G3" s="257"/>
      <c r="H3" s="257"/>
      <c r="I3" s="257"/>
      <c r="J3" s="257"/>
      <c r="K3" s="257"/>
      <c r="L3" s="257"/>
      <c r="M3" s="142"/>
    </row>
    <row r="4" spans="1:13" x14ac:dyDescent="0.25">
      <c r="A4" s="257" t="s">
        <v>154</v>
      </c>
      <c r="B4" s="257"/>
      <c r="C4" s="257"/>
      <c r="D4" s="257"/>
      <c r="E4" s="257"/>
      <c r="F4" s="257"/>
      <c r="G4" s="257"/>
      <c r="H4" s="257"/>
      <c r="I4" s="257"/>
      <c r="J4" s="257"/>
      <c r="K4" s="257"/>
      <c r="L4" s="257"/>
      <c r="M4" s="143"/>
    </row>
    <row r="5" spans="1:13" x14ac:dyDescent="0.25">
      <c r="A5" s="257" t="s">
        <v>155</v>
      </c>
      <c r="B5" s="257"/>
      <c r="C5" s="257"/>
      <c r="D5" s="144" t="s">
        <v>156</v>
      </c>
      <c r="E5" s="145" t="s">
        <v>157</v>
      </c>
      <c r="F5" s="145"/>
      <c r="G5" s="145"/>
      <c r="H5" s="145"/>
      <c r="I5" s="145"/>
      <c r="J5" s="145"/>
      <c r="K5" s="145"/>
      <c r="L5" s="145"/>
      <c r="M5" s="143"/>
    </row>
    <row r="6" spans="1:13" x14ac:dyDescent="0.25">
      <c r="A6" s="257" t="s">
        <v>158</v>
      </c>
      <c r="B6" s="257"/>
      <c r="C6" s="257"/>
      <c r="D6" s="257"/>
      <c r="E6" s="257"/>
      <c r="F6" s="257"/>
      <c r="G6" s="257"/>
      <c r="H6" s="257"/>
      <c r="I6" s="257"/>
      <c r="J6" s="257"/>
      <c r="K6" s="257"/>
      <c r="L6" s="257"/>
      <c r="M6" s="146"/>
    </row>
    <row r="7" spans="1:13" x14ac:dyDescent="0.25">
      <c r="A7" s="147" t="s">
        <v>3</v>
      </c>
      <c r="B7" s="254" t="s">
        <v>159</v>
      </c>
      <c r="C7" s="254"/>
      <c r="D7" s="254"/>
      <c r="E7" s="254"/>
      <c r="F7" s="254"/>
      <c r="G7" s="254"/>
      <c r="H7" s="254"/>
      <c r="I7" s="254"/>
      <c r="J7" s="146" t="s">
        <v>4</v>
      </c>
      <c r="K7" s="146"/>
      <c r="L7" s="255" t="s">
        <v>160</v>
      </c>
      <c r="M7" s="255"/>
    </row>
    <row r="8" spans="1:13" x14ac:dyDescent="0.25">
      <c r="A8" s="148" t="s">
        <v>5</v>
      </c>
      <c r="B8" s="258" t="s">
        <v>161</v>
      </c>
      <c r="C8" s="258"/>
      <c r="D8" s="258"/>
      <c r="E8" s="258"/>
      <c r="F8" s="258"/>
      <c r="G8" s="258"/>
      <c r="H8" s="258"/>
      <c r="I8" s="258"/>
      <c r="J8" s="146" t="s">
        <v>6</v>
      </c>
      <c r="K8" s="146"/>
      <c r="L8" s="259">
        <v>0</v>
      </c>
      <c r="M8" s="259"/>
    </row>
    <row r="9" spans="1:13" x14ac:dyDescent="0.25">
      <c r="A9" s="148" t="s">
        <v>7</v>
      </c>
      <c r="B9" s="258" t="s">
        <v>114</v>
      </c>
      <c r="C9" s="258"/>
      <c r="D9" s="258"/>
      <c r="E9" s="258"/>
      <c r="F9" s="258"/>
      <c r="G9" s="258"/>
      <c r="H9" s="258"/>
      <c r="I9" s="258"/>
      <c r="J9" s="146" t="s">
        <v>8</v>
      </c>
      <c r="K9" s="146"/>
      <c r="L9" s="259">
        <v>420</v>
      </c>
      <c r="M9" s="259"/>
    </row>
    <row r="10" spans="1:13" x14ac:dyDescent="0.25">
      <c r="A10" s="260" t="s">
        <v>123</v>
      </c>
      <c r="B10" s="260"/>
      <c r="C10" s="260"/>
      <c r="D10" s="149" t="s">
        <v>105</v>
      </c>
      <c r="E10" s="261" t="s">
        <v>115</v>
      </c>
      <c r="F10" s="261"/>
      <c r="G10" s="261"/>
      <c r="H10" s="261"/>
      <c r="I10" s="261"/>
      <c r="J10" s="150"/>
      <c r="K10" s="151"/>
      <c r="L10" s="151"/>
      <c r="M10" s="152"/>
    </row>
    <row r="11" spans="1:13" x14ac:dyDescent="0.25">
      <c r="A11" s="260" t="s">
        <v>9</v>
      </c>
      <c r="B11" s="260"/>
      <c r="C11" s="260"/>
      <c r="D11" s="153" t="s">
        <v>162</v>
      </c>
      <c r="E11" s="262" t="s">
        <v>162</v>
      </c>
      <c r="F11" s="262"/>
      <c r="G11" s="262"/>
      <c r="H11" s="262"/>
      <c r="I11" s="262"/>
      <c r="J11" s="262"/>
      <c r="K11" s="262"/>
      <c r="L11" s="262"/>
      <c r="M11" s="152"/>
    </row>
    <row r="12" spans="1:13" x14ac:dyDescent="0.25">
      <c r="A12" s="260" t="s">
        <v>10</v>
      </c>
      <c r="B12" s="260"/>
      <c r="C12" s="260"/>
      <c r="D12" s="154" t="s">
        <v>124</v>
      </c>
      <c r="E12" s="261" t="s">
        <v>162</v>
      </c>
      <c r="F12" s="261"/>
      <c r="G12" s="261"/>
      <c r="H12" s="261"/>
      <c r="I12" s="261"/>
      <c r="J12" s="261"/>
      <c r="K12" s="261"/>
      <c r="L12" s="261"/>
      <c r="M12" s="152"/>
    </row>
    <row r="13" spans="1:13" x14ac:dyDescent="0.25">
      <c r="A13" s="260" t="s">
        <v>11</v>
      </c>
      <c r="B13" s="260"/>
      <c r="C13" s="260"/>
      <c r="D13" s="153" t="s">
        <v>107</v>
      </c>
      <c r="E13" s="261" t="s">
        <v>163</v>
      </c>
      <c r="F13" s="261"/>
      <c r="G13" s="261"/>
      <c r="H13" s="261"/>
      <c r="I13" s="261"/>
      <c r="J13" s="261"/>
      <c r="K13" s="261"/>
      <c r="L13" s="261"/>
      <c r="M13" s="152"/>
    </row>
    <row r="14" spans="1:13" x14ac:dyDescent="0.25">
      <c r="A14" s="155" t="s">
        <v>164</v>
      </c>
      <c r="B14" s="146"/>
      <c r="C14" s="146"/>
      <c r="D14" s="146"/>
      <c r="E14" s="156" t="s">
        <v>165</v>
      </c>
      <c r="F14" s="156"/>
      <c r="G14" s="156"/>
      <c r="H14" s="156"/>
      <c r="I14" s="156"/>
      <c r="J14" s="156"/>
      <c r="K14" s="156"/>
      <c r="L14" s="156"/>
      <c r="M14" s="146"/>
    </row>
    <row r="15" spans="1:13" ht="15.75" thickBot="1" x14ac:dyDescent="0.3">
      <c r="A15" s="155" t="s">
        <v>12</v>
      </c>
      <c r="B15" s="146"/>
      <c r="C15" s="146"/>
      <c r="D15" s="146"/>
      <c r="E15" s="146"/>
      <c r="F15" s="146"/>
      <c r="G15" s="146"/>
      <c r="H15" s="146"/>
      <c r="I15" s="146"/>
      <c r="J15" s="146"/>
      <c r="K15" s="146"/>
      <c r="L15" s="146"/>
      <c r="M15" s="146"/>
    </row>
    <row r="16" spans="1:13" ht="16.5" thickTop="1" thickBot="1" x14ac:dyDescent="0.3">
      <c r="A16" s="265" t="s">
        <v>13</v>
      </c>
      <c r="B16" s="265" t="s">
        <v>14</v>
      </c>
      <c r="C16" s="265" t="s">
        <v>15</v>
      </c>
      <c r="D16" s="265" t="s">
        <v>166</v>
      </c>
      <c r="E16" s="265" t="s">
        <v>18</v>
      </c>
      <c r="F16" s="265"/>
      <c r="G16" s="265" t="s">
        <v>127</v>
      </c>
      <c r="H16" s="263" t="s">
        <v>19</v>
      </c>
      <c r="I16" s="265" t="s">
        <v>20</v>
      </c>
      <c r="J16" s="265"/>
      <c r="K16" s="265" t="s">
        <v>21</v>
      </c>
      <c r="L16" s="265" t="s">
        <v>22</v>
      </c>
      <c r="M16" s="265"/>
    </row>
    <row r="17" spans="1:13" ht="103.5" thickTop="1" thickBot="1" x14ac:dyDescent="0.3">
      <c r="A17" s="265"/>
      <c r="B17" s="265"/>
      <c r="C17" s="265"/>
      <c r="D17" s="265"/>
      <c r="E17" s="157" t="s">
        <v>130</v>
      </c>
      <c r="F17" s="157" t="s">
        <v>131</v>
      </c>
      <c r="G17" s="265"/>
      <c r="H17" s="264"/>
      <c r="I17" s="157" t="s">
        <v>130</v>
      </c>
      <c r="J17" s="157" t="s">
        <v>167</v>
      </c>
      <c r="K17" s="265"/>
      <c r="L17" s="157" t="s">
        <v>130</v>
      </c>
      <c r="M17" s="158" t="s">
        <v>131</v>
      </c>
    </row>
    <row r="18" spans="1:13" ht="16.5" thickTop="1" thickBot="1" x14ac:dyDescent="0.3">
      <c r="A18" s="159">
        <v>1</v>
      </c>
      <c r="B18" s="159">
        <v>2</v>
      </c>
      <c r="C18" s="159">
        <v>3</v>
      </c>
      <c r="D18" s="159">
        <v>4</v>
      </c>
      <c r="E18" s="159">
        <v>5</v>
      </c>
      <c r="F18" s="159">
        <v>6</v>
      </c>
      <c r="G18" s="159">
        <v>7</v>
      </c>
      <c r="H18" s="159">
        <v>8</v>
      </c>
      <c r="I18" s="159">
        <v>9</v>
      </c>
      <c r="J18" s="159">
        <v>10</v>
      </c>
      <c r="K18" s="159">
        <v>12</v>
      </c>
      <c r="L18" s="159">
        <v>11</v>
      </c>
      <c r="M18" s="159">
        <v>12</v>
      </c>
    </row>
    <row r="19" spans="1:13" ht="16.5" thickTop="1" thickBot="1" x14ac:dyDescent="0.3">
      <c r="A19" s="159" t="s">
        <v>168</v>
      </c>
      <c r="B19" s="160" t="s">
        <v>24</v>
      </c>
      <c r="C19" s="161" t="s">
        <v>25</v>
      </c>
      <c r="D19" s="162">
        <f>SUM(D20:D24)</f>
        <v>30514</v>
      </c>
      <c r="E19" s="163">
        <v>0</v>
      </c>
      <c r="F19" s="163">
        <v>0</v>
      </c>
      <c r="G19" s="163">
        <v>0</v>
      </c>
      <c r="H19" s="162">
        <f>SUM(H20:H23)</f>
        <v>30513.06</v>
      </c>
      <c r="I19" s="164" t="s">
        <v>24</v>
      </c>
      <c r="J19" s="164" t="s">
        <v>24</v>
      </c>
      <c r="K19" s="164" t="s">
        <v>24</v>
      </c>
      <c r="L19" s="162"/>
      <c r="M19" s="162">
        <v>0</v>
      </c>
    </row>
    <row r="20" spans="1:13" ht="16.5" thickTop="1" thickBot="1" x14ac:dyDescent="0.3">
      <c r="A20" s="165" t="s">
        <v>169</v>
      </c>
      <c r="B20" s="160" t="s">
        <v>24</v>
      </c>
      <c r="C20" s="161" t="s">
        <v>27</v>
      </c>
      <c r="D20" s="166">
        <f>D25</f>
        <v>30514</v>
      </c>
      <c r="E20" s="164" t="s">
        <v>24</v>
      </c>
      <c r="F20" s="164" t="s">
        <v>24</v>
      </c>
      <c r="G20" s="164" t="s">
        <v>24</v>
      </c>
      <c r="H20" s="166">
        <v>30513.06</v>
      </c>
      <c r="I20" s="164" t="s">
        <v>24</v>
      </c>
      <c r="J20" s="164" t="s">
        <v>24</v>
      </c>
      <c r="K20" s="164" t="s">
        <v>24</v>
      </c>
      <c r="L20" s="164" t="s">
        <v>24</v>
      </c>
      <c r="M20" s="164" t="s">
        <v>24</v>
      </c>
    </row>
    <row r="21" spans="1:13" ht="52.5" thickTop="1" thickBot="1" x14ac:dyDescent="0.3">
      <c r="A21" s="165" t="s">
        <v>170</v>
      </c>
      <c r="B21" s="160" t="s">
        <v>24</v>
      </c>
      <c r="C21" s="161" t="s">
        <v>29</v>
      </c>
      <c r="D21" s="166">
        <v>0</v>
      </c>
      <c r="E21" s="164" t="s">
        <v>24</v>
      </c>
      <c r="F21" s="164" t="s">
        <v>24</v>
      </c>
      <c r="G21" s="164" t="s">
        <v>24</v>
      </c>
      <c r="H21" s="166">
        <v>0</v>
      </c>
      <c r="I21" s="164" t="s">
        <v>24</v>
      </c>
      <c r="J21" s="164" t="s">
        <v>24</v>
      </c>
      <c r="K21" s="164" t="s">
        <v>24</v>
      </c>
      <c r="L21" s="164" t="s">
        <v>24</v>
      </c>
      <c r="M21" s="164" t="s">
        <v>24</v>
      </c>
    </row>
    <row r="22" spans="1:13" ht="103.5" thickTop="1" thickBot="1" x14ac:dyDescent="0.3">
      <c r="A22" s="165" t="s">
        <v>171</v>
      </c>
      <c r="B22" s="160" t="s">
        <v>24</v>
      </c>
      <c r="C22" s="161" t="s">
        <v>31</v>
      </c>
      <c r="D22" s="166">
        <v>0</v>
      </c>
      <c r="E22" s="164" t="s">
        <v>24</v>
      </c>
      <c r="F22" s="164" t="s">
        <v>24</v>
      </c>
      <c r="G22" s="164" t="s">
        <v>24</v>
      </c>
      <c r="H22" s="166">
        <v>0</v>
      </c>
      <c r="I22" s="164" t="s">
        <v>24</v>
      </c>
      <c r="J22" s="164" t="s">
        <v>24</v>
      </c>
      <c r="K22" s="164" t="s">
        <v>24</v>
      </c>
      <c r="L22" s="164" t="s">
        <v>24</v>
      </c>
      <c r="M22" s="164" t="s">
        <v>24</v>
      </c>
    </row>
    <row r="23" spans="1:13" ht="39.75" thickTop="1" thickBot="1" x14ac:dyDescent="0.3">
      <c r="A23" s="165" t="s">
        <v>172</v>
      </c>
      <c r="B23" s="160" t="s">
        <v>24</v>
      </c>
      <c r="C23" s="161" t="s">
        <v>33</v>
      </c>
      <c r="D23" s="166">
        <v>0</v>
      </c>
      <c r="E23" s="164" t="s">
        <v>24</v>
      </c>
      <c r="F23" s="164" t="s">
        <v>24</v>
      </c>
      <c r="G23" s="164" t="s">
        <v>24</v>
      </c>
      <c r="H23" s="166">
        <v>0</v>
      </c>
      <c r="I23" s="164" t="s">
        <v>24</v>
      </c>
      <c r="J23" s="164" t="s">
        <v>24</v>
      </c>
      <c r="K23" s="164" t="s">
        <v>24</v>
      </c>
      <c r="L23" s="164" t="s">
        <v>24</v>
      </c>
      <c r="M23" s="164" t="s">
        <v>24</v>
      </c>
    </row>
    <row r="24" spans="1:13" ht="16.5" thickTop="1" thickBot="1" x14ac:dyDescent="0.3">
      <c r="A24" s="165" t="s">
        <v>143</v>
      </c>
      <c r="B24" s="160" t="s">
        <v>24</v>
      </c>
      <c r="C24" s="161" t="s">
        <v>35</v>
      </c>
      <c r="D24" s="166">
        <v>0</v>
      </c>
      <c r="E24" s="164" t="s">
        <v>24</v>
      </c>
      <c r="F24" s="164" t="s">
        <v>24</v>
      </c>
      <c r="G24" s="164" t="s">
        <v>24</v>
      </c>
      <c r="H24" s="167">
        <v>0</v>
      </c>
      <c r="I24" s="164" t="s">
        <v>24</v>
      </c>
      <c r="J24" s="164" t="s">
        <v>24</v>
      </c>
      <c r="K24" s="164" t="s">
        <v>24</v>
      </c>
      <c r="L24" s="164" t="s">
        <v>24</v>
      </c>
      <c r="M24" s="164" t="s">
        <v>24</v>
      </c>
    </row>
    <row r="25" spans="1:13" ht="16.5" thickTop="1" thickBot="1" x14ac:dyDescent="0.3">
      <c r="A25" s="168" t="s">
        <v>173</v>
      </c>
      <c r="B25" s="160" t="s">
        <v>24</v>
      </c>
      <c r="C25" s="161" t="s">
        <v>37</v>
      </c>
      <c r="D25" s="162">
        <f>D27+D62+D82+D87</f>
        <v>30514</v>
      </c>
      <c r="E25" s="164" t="s">
        <v>24</v>
      </c>
      <c r="F25" s="164" t="s">
        <v>24</v>
      </c>
      <c r="G25" s="164" t="s">
        <v>24</v>
      </c>
      <c r="H25" s="164" t="s">
        <v>24</v>
      </c>
      <c r="I25" s="162">
        <f>I27+I62+I82+I87</f>
        <v>30513.059999999998</v>
      </c>
      <c r="J25" s="162">
        <f>J27+J62+J82+J87</f>
        <v>0</v>
      </c>
      <c r="K25" s="162">
        <v>0</v>
      </c>
      <c r="L25" s="164" t="s">
        <v>24</v>
      </c>
      <c r="M25" s="164" t="s">
        <v>24</v>
      </c>
    </row>
    <row r="26" spans="1:13" ht="16.5" thickTop="1" thickBot="1" x14ac:dyDescent="0.3">
      <c r="A26" s="169" t="s">
        <v>145</v>
      </c>
      <c r="B26" s="160"/>
      <c r="C26" s="161"/>
      <c r="D26" s="167"/>
      <c r="E26" s="164"/>
      <c r="F26" s="164"/>
      <c r="G26" s="164"/>
      <c r="H26" s="164"/>
      <c r="I26" s="167"/>
      <c r="J26" s="167"/>
      <c r="K26" s="167"/>
      <c r="L26" s="164"/>
      <c r="M26" s="164"/>
    </row>
    <row r="27" spans="1:13" ht="16.5" thickTop="1" thickBot="1" x14ac:dyDescent="0.3">
      <c r="A27" s="160" t="s">
        <v>146</v>
      </c>
      <c r="B27" s="160">
        <v>2000</v>
      </c>
      <c r="C27" s="161" t="s">
        <v>39</v>
      </c>
      <c r="D27" s="162">
        <f>D28+D33+D50+D53+D57+D61</f>
        <v>26593</v>
      </c>
      <c r="E27" s="164" t="s">
        <v>24</v>
      </c>
      <c r="F27" s="164" t="s">
        <v>24</v>
      </c>
      <c r="G27" s="164" t="s">
        <v>24</v>
      </c>
      <c r="H27" s="164" t="s">
        <v>24</v>
      </c>
      <c r="I27" s="162">
        <f>I28+I33+I50+I53+I57+I61</f>
        <v>26592.1</v>
      </c>
      <c r="J27" s="162">
        <f>J28+J33+J50+J53+J57+J61</f>
        <v>0</v>
      </c>
      <c r="K27" s="162">
        <v>0</v>
      </c>
      <c r="L27" s="164" t="s">
        <v>24</v>
      </c>
      <c r="M27" s="164" t="s">
        <v>24</v>
      </c>
    </row>
    <row r="28" spans="1:13" ht="16.5" thickTop="1" thickBot="1" x14ac:dyDescent="0.3">
      <c r="A28" s="170" t="s">
        <v>28</v>
      </c>
      <c r="B28" s="160">
        <v>2100</v>
      </c>
      <c r="C28" s="161" t="s">
        <v>41</v>
      </c>
      <c r="D28" s="162">
        <f>D29+D32</f>
        <v>0</v>
      </c>
      <c r="E28" s="164" t="s">
        <v>24</v>
      </c>
      <c r="F28" s="164" t="s">
        <v>24</v>
      </c>
      <c r="G28" s="164" t="s">
        <v>24</v>
      </c>
      <c r="H28" s="164" t="s">
        <v>24</v>
      </c>
      <c r="I28" s="162">
        <f>I29+I32</f>
        <v>0</v>
      </c>
      <c r="J28" s="162">
        <f>J29+J32</f>
        <v>0</v>
      </c>
      <c r="K28" s="162">
        <v>0</v>
      </c>
      <c r="L28" s="164" t="s">
        <v>24</v>
      </c>
      <c r="M28" s="164" t="s">
        <v>24</v>
      </c>
    </row>
    <row r="29" spans="1:13" ht="16.5" thickTop="1" thickBot="1" x14ac:dyDescent="0.3">
      <c r="A29" s="171" t="s">
        <v>30</v>
      </c>
      <c r="B29" s="172">
        <v>2110</v>
      </c>
      <c r="C29" s="173" t="s">
        <v>174</v>
      </c>
      <c r="D29" s="174">
        <f>SUM(D30:D31)</f>
        <v>0</v>
      </c>
      <c r="E29" s="164" t="s">
        <v>24</v>
      </c>
      <c r="F29" s="164" t="s">
        <v>24</v>
      </c>
      <c r="G29" s="164" t="s">
        <v>24</v>
      </c>
      <c r="H29" s="164" t="s">
        <v>24</v>
      </c>
      <c r="I29" s="174">
        <f>SUM(I30:I31)</f>
        <v>0</v>
      </c>
      <c r="J29" s="174">
        <f>SUM(J30:J31)</f>
        <v>0</v>
      </c>
      <c r="K29" s="174">
        <v>0</v>
      </c>
      <c r="L29" s="164" t="s">
        <v>24</v>
      </c>
      <c r="M29" s="164" t="s">
        <v>24</v>
      </c>
    </row>
    <row r="30" spans="1:13" ht="16.5" thickTop="1" thickBot="1" x14ac:dyDescent="0.3">
      <c r="A30" s="175" t="s">
        <v>32</v>
      </c>
      <c r="B30" s="157">
        <v>2111</v>
      </c>
      <c r="C30" s="157">
        <v>110</v>
      </c>
      <c r="D30" s="166">
        <v>0</v>
      </c>
      <c r="E30" s="164" t="s">
        <v>24</v>
      </c>
      <c r="F30" s="164" t="s">
        <v>24</v>
      </c>
      <c r="G30" s="164" t="s">
        <v>24</v>
      </c>
      <c r="H30" s="164" t="s">
        <v>24</v>
      </c>
      <c r="I30" s="166">
        <v>0</v>
      </c>
      <c r="J30" s="166">
        <v>0</v>
      </c>
      <c r="K30" s="166">
        <v>0</v>
      </c>
      <c r="L30" s="164" t="s">
        <v>24</v>
      </c>
      <c r="M30" s="164" t="s">
        <v>24</v>
      </c>
    </row>
    <row r="31" spans="1:13" ht="16.5" thickTop="1" thickBot="1" x14ac:dyDescent="0.3">
      <c r="A31" s="175" t="s">
        <v>34</v>
      </c>
      <c r="B31" s="157">
        <v>2112</v>
      </c>
      <c r="C31" s="157">
        <v>120</v>
      </c>
      <c r="D31" s="166">
        <v>0</v>
      </c>
      <c r="E31" s="164" t="s">
        <v>24</v>
      </c>
      <c r="F31" s="164" t="s">
        <v>24</v>
      </c>
      <c r="G31" s="164" t="s">
        <v>24</v>
      </c>
      <c r="H31" s="164" t="s">
        <v>24</v>
      </c>
      <c r="I31" s="166">
        <v>0</v>
      </c>
      <c r="J31" s="166">
        <v>0</v>
      </c>
      <c r="K31" s="166">
        <v>0</v>
      </c>
      <c r="L31" s="164" t="s">
        <v>24</v>
      </c>
      <c r="M31" s="164" t="s">
        <v>24</v>
      </c>
    </row>
    <row r="32" spans="1:13" ht="16.5" thickTop="1" thickBot="1" x14ac:dyDescent="0.3">
      <c r="A32" s="176" t="s">
        <v>36</v>
      </c>
      <c r="B32" s="172">
        <v>2120</v>
      </c>
      <c r="C32" s="172">
        <v>130</v>
      </c>
      <c r="D32" s="177">
        <v>0</v>
      </c>
      <c r="E32" s="164" t="s">
        <v>24</v>
      </c>
      <c r="F32" s="164" t="s">
        <v>24</v>
      </c>
      <c r="G32" s="164" t="s">
        <v>24</v>
      </c>
      <c r="H32" s="164" t="s">
        <v>24</v>
      </c>
      <c r="I32" s="177">
        <v>0</v>
      </c>
      <c r="J32" s="177">
        <v>0</v>
      </c>
      <c r="K32" s="177">
        <v>0</v>
      </c>
      <c r="L32" s="164" t="s">
        <v>24</v>
      </c>
      <c r="M32" s="164" t="s">
        <v>24</v>
      </c>
    </row>
    <row r="33" spans="1:13" ht="16.5" thickTop="1" thickBot="1" x14ac:dyDescent="0.3">
      <c r="A33" s="178" t="s">
        <v>38</v>
      </c>
      <c r="B33" s="160">
        <v>2200</v>
      </c>
      <c r="C33" s="160">
        <v>140</v>
      </c>
      <c r="D33" s="162">
        <f>SUM(D34:D40)+D47</f>
        <v>26593</v>
      </c>
      <c r="E33" s="164" t="s">
        <v>24</v>
      </c>
      <c r="F33" s="164" t="s">
        <v>24</v>
      </c>
      <c r="G33" s="164" t="s">
        <v>24</v>
      </c>
      <c r="H33" s="164" t="s">
        <v>24</v>
      </c>
      <c r="I33" s="162">
        <f>SUM(I34:I40)+I47</f>
        <v>26592.1</v>
      </c>
      <c r="J33" s="162">
        <f>SUM(J34:J40)+J47</f>
        <v>0</v>
      </c>
      <c r="K33" s="162">
        <v>0</v>
      </c>
      <c r="L33" s="164" t="s">
        <v>24</v>
      </c>
      <c r="M33" s="164" t="s">
        <v>24</v>
      </c>
    </row>
    <row r="34" spans="1:13" ht="16.5" thickTop="1" thickBot="1" x14ac:dyDescent="0.3">
      <c r="A34" s="171" t="s">
        <v>40</v>
      </c>
      <c r="B34" s="172">
        <v>2210</v>
      </c>
      <c r="C34" s="172">
        <v>150</v>
      </c>
      <c r="D34" s="177">
        <v>21283</v>
      </c>
      <c r="E34" s="164" t="s">
        <v>24</v>
      </c>
      <c r="F34" s="164" t="s">
        <v>24</v>
      </c>
      <c r="G34" s="164" t="s">
        <v>24</v>
      </c>
      <c r="H34" s="164" t="s">
        <v>24</v>
      </c>
      <c r="I34" s="177">
        <v>21282.1</v>
      </c>
      <c r="J34" s="177">
        <v>0</v>
      </c>
      <c r="K34" s="177">
        <v>0</v>
      </c>
      <c r="L34" s="164" t="s">
        <v>24</v>
      </c>
      <c r="M34" s="164" t="s">
        <v>24</v>
      </c>
    </row>
    <row r="35" spans="1:13" ht="16.5" thickTop="1" thickBot="1" x14ac:dyDescent="0.3">
      <c r="A35" s="171" t="s">
        <v>42</v>
      </c>
      <c r="B35" s="172">
        <v>2220</v>
      </c>
      <c r="C35" s="172">
        <v>160</v>
      </c>
      <c r="D35" s="177" t="s">
        <v>175</v>
      </c>
      <c r="E35" s="164" t="s">
        <v>24</v>
      </c>
      <c r="F35" s="164" t="s">
        <v>24</v>
      </c>
      <c r="G35" s="164" t="s">
        <v>24</v>
      </c>
      <c r="H35" s="164" t="s">
        <v>24</v>
      </c>
      <c r="I35" s="177">
        <v>0</v>
      </c>
      <c r="J35" s="177">
        <v>0</v>
      </c>
      <c r="K35" s="177">
        <v>0</v>
      </c>
      <c r="L35" s="164" t="s">
        <v>24</v>
      </c>
      <c r="M35" s="164" t="s">
        <v>24</v>
      </c>
    </row>
    <row r="36" spans="1:13" ht="16.5" thickTop="1" thickBot="1" x14ac:dyDescent="0.3">
      <c r="A36" s="171" t="s">
        <v>43</v>
      </c>
      <c r="B36" s="172">
        <v>2230</v>
      </c>
      <c r="C36" s="172">
        <v>170</v>
      </c>
      <c r="D36" s="177">
        <v>4770</v>
      </c>
      <c r="E36" s="164" t="s">
        <v>24</v>
      </c>
      <c r="F36" s="164" t="s">
        <v>24</v>
      </c>
      <c r="G36" s="164" t="s">
        <v>24</v>
      </c>
      <c r="H36" s="164" t="s">
        <v>24</v>
      </c>
      <c r="I36" s="177">
        <v>4770</v>
      </c>
      <c r="J36" s="177">
        <v>0</v>
      </c>
      <c r="K36" s="177">
        <v>0</v>
      </c>
      <c r="L36" s="164" t="s">
        <v>24</v>
      </c>
      <c r="M36" s="164" t="s">
        <v>24</v>
      </c>
    </row>
    <row r="37" spans="1:13" ht="16.5" thickTop="1" thickBot="1" x14ac:dyDescent="0.3">
      <c r="A37" s="171" t="s">
        <v>44</v>
      </c>
      <c r="B37" s="172">
        <v>2240</v>
      </c>
      <c r="C37" s="172">
        <v>180</v>
      </c>
      <c r="D37" s="177">
        <v>540</v>
      </c>
      <c r="E37" s="164" t="s">
        <v>24</v>
      </c>
      <c r="F37" s="164" t="s">
        <v>24</v>
      </c>
      <c r="G37" s="164" t="s">
        <v>24</v>
      </c>
      <c r="H37" s="164" t="s">
        <v>24</v>
      </c>
      <c r="I37" s="177">
        <v>540</v>
      </c>
      <c r="J37" s="177">
        <v>0</v>
      </c>
      <c r="K37" s="177">
        <v>0</v>
      </c>
      <c r="L37" s="164" t="s">
        <v>24</v>
      </c>
      <c r="M37" s="164" t="s">
        <v>24</v>
      </c>
    </row>
    <row r="38" spans="1:13" ht="16.5" thickTop="1" thickBot="1" x14ac:dyDescent="0.3">
      <c r="A38" s="171" t="s">
        <v>45</v>
      </c>
      <c r="B38" s="172">
        <v>2250</v>
      </c>
      <c r="C38" s="172">
        <v>190</v>
      </c>
      <c r="D38" s="177">
        <v>0</v>
      </c>
      <c r="E38" s="164" t="s">
        <v>24</v>
      </c>
      <c r="F38" s="164" t="s">
        <v>24</v>
      </c>
      <c r="G38" s="164" t="s">
        <v>24</v>
      </c>
      <c r="H38" s="164" t="s">
        <v>24</v>
      </c>
      <c r="I38" s="177">
        <v>0</v>
      </c>
      <c r="J38" s="177">
        <v>0</v>
      </c>
      <c r="K38" s="177">
        <v>0</v>
      </c>
      <c r="L38" s="164" t="s">
        <v>24</v>
      </c>
      <c r="M38" s="164" t="s">
        <v>24</v>
      </c>
    </row>
    <row r="39" spans="1:13" ht="16.5" thickTop="1" thickBot="1" x14ac:dyDescent="0.3">
      <c r="A39" s="176" t="s">
        <v>46</v>
      </c>
      <c r="B39" s="172">
        <v>2260</v>
      </c>
      <c r="C39" s="172">
        <v>200</v>
      </c>
      <c r="D39" s="177">
        <v>0</v>
      </c>
      <c r="E39" s="164" t="s">
        <v>24</v>
      </c>
      <c r="F39" s="164" t="s">
        <v>24</v>
      </c>
      <c r="G39" s="164" t="s">
        <v>24</v>
      </c>
      <c r="H39" s="164" t="s">
        <v>24</v>
      </c>
      <c r="I39" s="177">
        <v>0</v>
      </c>
      <c r="J39" s="177">
        <v>0</v>
      </c>
      <c r="K39" s="177">
        <v>0</v>
      </c>
      <c r="L39" s="164" t="s">
        <v>24</v>
      </c>
      <c r="M39" s="164" t="s">
        <v>24</v>
      </c>
    </row>
    <row r="40" spans="1:13" ht="16.5" thickTop="1" thickBot="1" x14ac:dyDescent="0.3">
      <c r="A40" s="176" t="s">
        <v>47</v>
      </c>
      <c r="B40" s="172">
        <v>2270</v>
      </c>
      <c r="C40" s="172">
        <v>210</v>
      </c>
      <c r="D40" s="174">
        <f>SUM(D41:D46)</f>
        <v>0</v>
      </c>
      <c r="E40" s="164" t="s">
        <v>24</v>
      </c>
      <c r="F40" s="164" t="s">
        <v>24</v>
      </c>
      <c r="G40" s="164" t="s">
        <v>24</v>
      </c>
      <c r="H40" s="164" t="s">
        <v>24</v>
      </c>
      <c r="I40" s="174">
        <f>SUM(I41:I46)</f>
        <v>0</v>
      </c>
      <c r="J40" s="174">
        <f>SUM(J41:J46)</f>
        <v>0</v>
      </c>
      <c r="K40" s="174">
        <v>0</v>
      </c>
      <c r="L40" s="164" t="s">
        <v>24</v>
      </c>
      <c r="M40" s="164" t="s">
        <v>24</v>
      </c>
    </row>
    <row r="41" spans="1:13" ht="16.5" thickTop="1" thickBot="1" x14ac:dyDescent="0.3">
      <c r="A41" s="175" t="s">
        <v>48</v>
      </c>
      <c r="B41" s="157">
        <v>2271</v>
      </c>
      <c r="C41" s="157">
        <v>220</v>
      </c>
      <c r="D41" s="166">
        <v>0</v>
      </c>
      <c r="E41" s="164" t="s">
        <v>24</v>
      </c>
      <c r="F41" s="164" t="s">
        <v>24</v>
      </c>
      <c r="G41" s="164" t="s">
        <v>24</v>
      </c>
      <c r="H41" s="164" t="s">
        <v>24</v>
      </c>
      <c r="I41" s="166">
        <v>0</v>
      </c>
      <c r="J41" s="166">
        <v>0</v>
      </c>
      <c r="K41" s="166">
        <v>0</v>
      </c>
      <c r="L41" s="164" t="s">
        <v>24</v>
      </c>
      <c r="M41" s="164" t="s">
        <v>24</v>
      </c>
    </row>
    <row r="42" spans="1:13" ht="16.5" thickTop="1" thickBot="1" x14ac:dyDescent="0.3">
      <c r="A42" s="175" t="s">
        <v>49</v>
      </c>
      <c r="B42" s="157">
        <v>2272</v>
      </c>
      <c r="C42" s="157">
        <v>230</v>
      </c>
      <c r="D42" s="166">
        <v>0</v>
      </c>
      <c r="E42" s="164" t="s">
        <v>24</v>
      </c>
      <c r="F42" s="164" t="s">
        <v>24</v>
      </c>
      <c r="G42" s="164" t="s">
        <v>24</v>
      </c>
      <c r="H42" s="164" t="s">
        <v>24</v>
      </c>
      <c r="I42" s="166">
        <v>0</v>
      </c>
      <c r="J42" s="166">
        <v>0</v>
      </c>
      <c r="K42" s="166">
        <v>0</v>
      </c>
      <c r="L42" s="164" t="s">
        <v>24</v>
      </c>
      <c r="M42" s="164" t="s">
        <v>24</v>
      </c>
    </row>
    <row r="43" spans="1:13" ht="16.5" thickTop="1" thickBot="1" x14ac:dyDescent="0.3">
      <c r="A43" s="175" t="s">
        <v>50</v>
      </c>
      <c r="B43" s="157">
        <v>2273</v>
      </c>
      <c r="C43" s="157">
        <v>240</v>
      </c>
      <c r="D43" s="166">
        <v>0</v>
      </c>
      <c r="E43" s="164" t="s">
        <v>24</v>
      </c>
      <c r="F43" s="164" t="s">
        <v>24</v>
      </c>
      <c r="G43" s="164" t="s">
        <v>24</v>
      </c>
      <c r="H43" s="164" t="s">
        <v>24</v>
      </c>
      <c r="I43" s="166">
        <v>0</v>
      </c>
      <c r="J43" s="166">
        <v>0</v>
      </c>
      <c r="K43" s="166">
        <v>0</v>
      </c>
      <c r="L43" s="164" t="s">
        <v>24</v>
      </c>
      <c r="M43" s="164" t="s">
        <v>24</v>
      </c>
    </row>
    <row r="44" spans="1:13" ht="16.5" thickTop="1" thickBot="1" x14ac:dyDescent="0.3">
      <c r="A44" s="175" t="s">
        <v>51</v>
      </c>
      <c r="B44" s="157">
        <v>2274</v>
      </c>
      <c r="C44" s="157">
        <v>250</v>
      </c>
      <c r="D44" s="166">
        <v>0</v>
      </c>
      <c r="E44" s="164" t="s">
        <v>24</v>
      </c>
      <c r="F44" s="164" t="s">
        <v>24</v>
      </c>
      <c r="G44" s="164" t="s">
        <v>24</v>
      </c>
      <c r="H44" s="164" t="s">
        <v>24</v>
      </c>
      <c r="I44" s="166">
        <v>0</v>
      </c>
      <c r="J44" s="166">
        <v>0</v>
      </c>
      <c r="K44" s="166">
        <v>0</v>
      </c>
      <c r="L44" s="164" t="s">
        <v>24</v>
      </c>
      <c r="M44" s="164" t="s">
        <v>24</v>
      </c>
    </row>
    <row r="45" spans="1:13" ht="16.5" thickTop="1" thickBot="1" x14ac:dyDescent="0.3">
      <c r="A45" s="175" t="s">
        <v>52</v>
      </c>
      <c r="B45" s="157">
        <v>2275</v>
      </c>
      <c r="C45" s="157">
        <v>260</v>
      </c>
      <c r="D45" s="166">
        <v>0</v>
      </c>
      <c r="E45" s="164" t="s">
        <v>24</v>
      </c>
      <c r="F45" s="164" t="s">
        <v>24</v>
      </c>
      <c r="G45" s="164" t="s">
        <v>24</v>
      </c>
      <c r="H45" s="164" t="s">
        <v>24</v>
      </c>
      <c r="I45" s="166">
        <v>0</v>
      </c>
      <c r="J45" s="166">
        <v>0</v>
      </c>
      <c r="K45" s="166">
        <v>0</v>
      </c>
      <c r="L45" s="164" t="s">
        <v>24</v>
      </c>
      <c r="M45" s="164" t="s">
        <v>24</v>
      </c>
    </row>
    <row r="46" spans="1:13" ht="16.5" thickTop="1" thickBot="1" x14ac:dyDescent="0.3">
      <c r="A46" s="175" t="s">
        <v>176</v>
      </c>
      <c r="B46" s="157">
        <v>2276</v>
      </c>
      <c r="C46" s="157">
        <v>270</v>
      </c>
      <c r="D46" s="166">
        <v>0</v>
      </c>
      <c r="E46" s="164" t="s">
        <v>24</v>
      </c>
      <c r="F46" s="164" t="s">
        <v>24</v>
      </c>
      <c r="G46" s="164" t="s">
        <v>24</v>
      </c>
      <c r="H46" s="164" t="s">
        <v>24</v>
      </c>
      <c r="I46" s="166">
        <v>0</v>
      </c>
      <c r="J46" s="166">
        <v>0</v>
      </c>
      <c r="K46" s="166">
        <v>0</v>
      </c>
      <c r="L46" s="164" t="s">
        <v>24</v>
      </c>
      <c r="M46" s="164" t="s">
        <v>24</v>
      </c>
    </row>
    <row r="47" spans="1:13" ht="27" thickTop="1" thickBot="1" x14ac:dyDescent="0.3">
      <c r="A47" s="176" t="s">
        <v>54</v>
      </c>
      <c r="B47" s="172">
        <v>2280</v>
      </c>
      <c r="C47" s="172">
        <v>280</v>
      </c>
      <c r="D47" s="174">
        <f>SUM(D48:D49)</f>
        <v>0</v>
      </c>
      <c r="E47" s="164" t="s">
        <v>24</v>
      </c>
      <c r="F47" s="164" t="s">
        <v>24</v>
      </c>
      <c r="G47" s="164" t="s">
        <v>24</v>
      </c>
      <c r="H47" s="164" t="s">
        <v>24</v>
      </c>
      <c r="I47" s="174">
        <f>SUM(I48:I49)</f>
        <v>0</v>
      </c>
      <c r="J47" s="174">
        <f>SUM(J48:J49)</f>
        <v>0</v>
      </c>
      <c r="K47" s="174">
        <v>0</v>
      </c>
      <c r="L47" s="164" t="s">
        <v>24</v>
      </c>
      <c r="M47" s="164" t="s">
        <v>24</v>
      </c>
    </row>
    <row r="48" spans="1:13" ht="27" thickTop="1" thickBot="1" x14ac:dyDescent="0.3">
      <c r="A48" s="179" t="s">
        <v>55</v>
      </c>
      <c r="B48" s="157">
        <v>2281</v>
      </c>
      <c r="C48" s="157">
        <v>290</v>
      </c>
      <c r="D48" s="166">
        <v>0</v>
      </c>
      <c r="E48" s="164" t="s">
        <v>24</v>
      </c>
      <c r="F48" s="164" t="s">
        <v>24</v>
      </c>
      <c r="G48" s="164" t="s">
        <v>24</v>
      </c>
      <c r="H48" s="164" t="s">
        <v>24</v>
      </c>
      <c r="I48" s="166">
        <v>0</v>
      </c>
      <c r="J48" s="166">
        <v>0</v>
      </c>
      <c r="K48" s="166">
        <v>0</v>
      </c>
      <c r="L48" s="164" t="s">
        <v>24</v>
      </c>
      <c r="M48" s="164" t="s">
        <v>24</v>
      </c>
    </row>
    <row r="49" spans="1:13" ht="27" thickTop="1" thickBot="1" x14ac:dyDescent="0.3">
      <c r="A49" s="175" t="s">
        <v>56</v>
      </c>
      <c r="B49" s="157">
        <v>2282</v>
      </c>
      <c r="C49" s="157">
        <v>300</v>
      </c>
      <c r="D49" s="166">
        <v>0</v>
      </c>
      <c r="E49" s="164" t="s">
        <v>24</v>
      </c>
      <c r="F49" s="164" t="s">
        <v>24</v>
      </c>
      <c r="G49" s="164" t="s">
        <v>24</v>
      </c>
      <c r="H49" s="164" t="s">
        <v>24</v>
      </c>
      <c r="I49" s="166">
        <v>0</v>
      </c>
      <c r="J49" s="166">
        <v>0</v>
      </c>
      <c r="K49" s="166">
        <v>0</v>
      </c>
      <c r="L49" s="164" t="s">
        <v>24</v>
      </c>
      <c r="M49" s="164" t="s">
        <v>24</v>
      </c>
    </row>
    <row r="50" spans="1:13" ht="16.5" thickTop="1" thickBot="1" x14ac:dyDescent="0.3">
      <c r="A50" s="170" t="s">
        <v>57</v>
      </c>
      <c r="B50" s="160">
        <v>2400</v>
      </c>
      <c r="C50" s="160">
        <v>310</v>
      </c>
      <c r="D50" s="162">
        <f>SUM(D51:D52)</f>
        <v>0</v>
      </c>
      <c r="E50" s="164" t="s">
        <v>24</v>
      </c>
      <c r="F50" s="164" t="s">
        <v>24</v>
      </c>
      <c r="G50" s="164" t="s">
        <v>24</v>
      </c>
      <c r="H50" s="164" t="s">
        <v>24</v>
      </c>
      <c r="I50" s="162">
        <f>SUM(I51:I52)</f>
        <v>0</v>
      </c>
      <c r="J50" s="162">
        <f>SUM(J51:J52)</f>
        <v>0</v>
      </c>
      <c r="K50" s="162">
        <v>0</v>
      </c>
      <c r="L50" s="164" t="s">
        <v>24</v>
      </c>
      <c r="M50" s="164" t="s">
        <v>24</v>
      </c>
    </row>
    <row r="51" spans="1:13" ht="16.5" thickTop="1" thickBot="1" x14ac:dyDescent="0.3">
      <c r="A51" s="180" t="s">
        <v>58</v>
      </c>
      <c r="B51" s="172">
        <v>2410</v>
      </c>
      <c r="C51" s="172">
        <v>320</v>
      </c>
      <c r="D51" s="177">
        <v>0</v>
      </c>
      <c r="E51" s="164" t="s">
        <v>24</v>
      </c>
      <c r="F51" s="164" t="s">
        <v>24</v>
      </c>
      <c r="G51" s="164" t="s">
        <v>24</v>
      </c>
      <c r="H51" s="164" t="s">
        <v>24</v>
      </c>
      <c r="I51" s="177">
        <v>0</v>
      </c>
      <c r="J51" s="177">
        <v>0</v>
      </c>
      <c r="K51" s="177">
        <v>0</v>
      </c>
      <c r="L51" s="164" t="s">
        <v>24</v>
      </c>
      <c r="M51" s="164" t="s">
        <v>24</v>
      </c>
    </row>
    <row r="52" spans="1:13" ht="16.5" thickTop="1" thickBot="1" x14ac:dyDescent="0.3">
      <c r="A52" s="180" t="s">
        <v>59</v>
      </c>
      <c r="B52" s="172">
        <v>2420</v>
      </c>
      <c r="C52" s="172">
        <v>330</v>
      </c>
      <c r="D52" s="177">
        <v>0</v>
      </c>
      <c r="E52" s="164" t="s">
        <v>24</v>
      </c>
      <c r="F52" s="164" t="s">
        <v>24</v>
      </c>
      <c r="G52" s="164" t="s">
        <v>24</v>
      </c>
      <c r="H52" s="164" t="s">
        <v>24</v>
      </c>
      <c r="I52" s="177">
        <v>0</v>
      </c>
      <c r="J52" s="177">
        <v>0</v>
      </c>
      <c r="K52" s="177">
        <v>0</v>
      </c>
      <c r="L52" s="164" t="s">
        <v>24</v>
      </c>
      <c r="M52" s="164" t="s">
        <v>24</v>
      </c>
    </row>
    <row r="53" spans="1:13" ht="16.5" thickTop="1" thickBot="1" x14ac:dyDescent="0.3">
      <c r="A53" s="181" t="s">
        <v>60</v>
      </c>
      <c r="B53" s="160">
        <v>2600</v>
      </c>
      <c r="C53" s="160">
        <v>340</v>
      </c>
      <c r="D53" s="162">
        <f>SUM(D54:D56)</f>
        <v>0</v>
      </c>
      <c r="E53" s="164" t="s">
        <v>24</v>
      </c>
      <c r="F53" s="164" t="s">
        <v>24</v>
      </c>
      <c r="G53" s="164" t="s">
        <v>24</v>
      </c>
      <c r="H53" s="164" t="s">
        <v>24</v>
      </c>
      <c r="I53" s="162">
        <f>SUM(I54:I56)</f>
        <v>0</v>
      </c>
      <c r="J53" s="162">
        <f>SUM(J54:J56)</f>
        <v>0</v>
      </c>
      <c r="K53" s="162">
        <v>0</v>
      </c>
      <c r="L53" s="164" t="s">
        <v>24</v>
      </c>
      <c r="M53" s="164" t="s">
        <v>24</v>
      </c>
    </row>
    <row r="54" spans="1:13" ht="16.5" thickTop="1" thickBot="1" x14ac:dyDescent="0.3">
      <c r="A54" s="176" t="s">
        <v>61</v>
      </c>
      <c r="B54" s="172">
        <v>2610</v>
      </c>
      <c r="C54" s="172">
        <v>350</v>
      </c>
      <c r="D54" s="177">
        <v>0</v>
      </c>
      <c r="E54" s="164" t="s">
        <v>24</v>
      </c>
      <c r="F54" s="164" t="s">
        <v>24</v>
      </c>
      <c r="G54" s="164" t="s">
        <v>24</v>
      </c>
      <c r="H54" s="164" t="s">
        <v>24</v>
      </c>
      <c r="I54" s="177">
        <v>0</v>
      </c>
      <c r="J54" s="177">
        <v>0</v>
      </c>
      <c r="K54" s="177">
        <v>0</v>
      </c>
      <c r="L54" s="164" t="s">
        <v>24</v>
      </c>
      <c r="M54" s="164" t="s">
        <v>24</v>
      </c>
    </row>
    <row r="55" spans="1:13" ht="16.5" thickTop="1" thickBot="1" x14ac:dyDescent="0.3">
      <c r="A55" s="176" t="s">
        <v>62</v>
      </c>
      <c r="B55" s="172">
        <v>2620</v>
      </c>
      <c r="C55" s="172">
        <v>360</v>
      </c>
      <c r="D55" s="177">
        <v>0</v>
      </c>
      <c r="E55" s="164" t="s">
        <v>24</v>
      </c>
      <c r="F55" s="164" t="s">
        <v>24</v>
      </c>
      <c r="G55" s="164" t="s">
        <v>24</v>
      </c>
      <c r="H55" s="164" t="s">
        <v>24</v>
      </c>
      <c r="I55" s="177">
        <v>0</v>
      </c>
      <c r="J55" s="177">
        <v>0</v>
      </c>
      <c r="K55" s="177">
        <v>0</v>
      </c>
      <c r="L55" s="164" t="s">
        <v>24</v>
      </c>
      <c r="M55" s="164" t="s">
        <v>24</v>
      </c>
    </row>
    <row r="56" spans="1:13" ht="16.5" thickTop="1" thickBot="1" x14ac:dyDescent="0.3">
      <c r="A56" s="180" t="s">
        <v>63</v>
      </c>
      <c r="B56" s="172">
        <v>2630</v>
      </c>
      <c r="C56" s="172">
        <v>370</v>
      </c>
      <c r="D56" s="177">
        <v>0</v>
      </c>
      <c r="E56" s="164" t="s">
        <v>24</v>
      </c>
      <c r="F56" s="164" t="s">
        <v>24</v>
      </c>
      <c r="G56" s="164" t="s">
        <v>24</v>
      </c>
      <c r="H56" s="164" t="s">
        <v>24</v>
      </c>
      <c r="I56" s="177">
        <v>0</v>
      </c>
      <c r="J56" s="177">
        <v>0</v>
      </c>
      <c r="K56" s="177">
        <v>0</v>
      </c>
      <c r="L56" s="164" t="s">
        <v>24</v>
      </c>
      <c r="M56" s="164" t="s">
        <v>24</v>
      </c>
    </row>
    <row r="57" spans="1:13" ht="16.5" thickTop="1" thickBot="1" x14ac:dyDescent="0.3">
      <c r="A57" s="178" t="s">
        <v>64</v>
      </c>
      <c r="B57" s="160">
        <v>2700</v>
      </c>
      <c r="C57" s="160">
        <v>380</v>
      </c>
      <c r="D57" s="162">
        <f>SUM(D58:D60)</f>
        <v>0</v>
      </c>
      <c r="E57" s="164" t="s">
        <v>24</v>
      </c>
      <c r="F57" s="164" t="s">
        <v>24</v>
      </c>
      <c r="G57" s="164" t="s">
        <v>24</v>
      </c>
      <c r="H57" s="164" t="s">
        <v>24</v>
      </c>
      <c r="I57" s="162">
        <f>SUM(I58:I60)</f>
        <v>0</v>
      </c>
      <c r="J57" s="162">
        <f>SUM(J58:J60)</f>
        <v>0</v>
      </c>
      <c r="K57" s="162">
        <v>0</v>
      </c>
      <c r="L57" s="164" t="s">
        <v>24</v>
      </c>
      <c r="M57" s="164" t="s">
        <v>24</v>
      </c>
    </row>
    <row r="58" spans="1:13" ht="16.5" thickTop="1" thickBot="1" x14ac:dyDescent="0.3">
      <c r="A58" s="176" t="s">
        <v>65</v>
      </c>
      <c r="B58" s="172">
        <v>2710</v>
      </c>
      <c r="C58" s="172">
        <v>390</v>
      </c>
      <c r="D58" s="177">
        <v>0</v>
      </c>
      <c r="E58" s="164" t="s">
        <v>24</v>
      </c>
      <c r="F58" s="164" t="s">
        <v>24</v>
      </c>
      <c r="G58" s="164" t="s">
        <v>24</v>
      </c>
      <c r="H58" s="164" t="s">
        <v>24</v>
      </c>
      <c r="I58" s="177">
        <v>0</v>
      </c>
      <c r="J58" s="177">
        <v>0</v>
      </c>
      <c r="K58" s="177">
        <v>0</v>
      </c>
      <c r="L58" s="164" t="s">
        <v>24</v>
      </c>
      <c r="M58" s="164" t="s">
        <v>24</v>
      </c>
    </row>
    <row r="59" spans="1:13" ht="16.5" thickTop="1" thickBot="1" x14ac:dyDescent="0.3">
      <c r="A59" s="176" t="s">
        <v>66</v>
      </c>
      <c r="B59" s="172">
        <v>2720</v>
      </c>
      <c r="C59" s="172">
        <v>400</v>
      </c>
      <c r="D59" s="177">
        <v>0</v>
      </c>
      <c r="E59" s="164" t="s">
        <v>24</v>
      </c>
      <c r="F59" s="164" t="s">
        <v>24</v>
      </c>
      <c r="G59" s="164" t="s">
        <v>24</v>
      </c>
      <c r="H59" s="164" t="s">
        <v>24</v>
      </c>
      <c r="I59" s="177">
        <v>0</v>
      </c>
      <c r="J59" s="177">
        <v>0</v>
      </c>
      <c r="K59" s="177">
        <v>0</v>
      </c>
      <c r="L59" s="164" t="s">
        <v>24</v>
      </c>
      <c r="M59" s="164" t="s">
        <v>24</v>
      </c>
    </row>
    <row r="60" spans="1:13" ht="16.5" thickTop="1" thickBot="1" x14ac:dyDescent="0.3">
      <c r="A60" s="176" t="s">
        <v>67</v>
      </c>
      <c r="B60" s="172">
        <v>2730</v>
      </c>
      <c r="C60" s="172">
        <v>410</v>
      </c>
      <c r="D60" s="177">
        <v>0</v>
      </c>
      <c r="E60" s="164" t="s">
        <v>24</v>
      </c>
      <c r="F60" s="164" t="s">
        <v>24</v>
      </c>
      <c r="G60" s="164" t="s">
        <v>24</v>
      </c>
      <c r="H60" s="164" t="s">
        <v>24</v>
      </c>
      <c r="I60" s="177">
        <v>0</v>
      </c>
      <c r="J60" s="177">
        <v>0</v>
      </c>
      <c r="K60" s="177">
        <v>0</v>
      </c>
      <c r="L60" s="164" t="s">
        <v>24</v>
      </c>
      <c r="M60" s="164" t="s">
        <v>24</v>
      </c>
    </row>
    <row r="61" spans="1:13" ht="16.5" thickTop="1" thickBot="1" x14ac:dyDescent="0.3">
      <c r="A61" s="178" t="s">
        <v>68</v>
      </c>
      <c r="B61" s="160">
        <v>2800</v>
      </c>
      <c r="C61" s="160">
        <v>420</v>
      </c>
      <c r="D61" s="163">
        <v>0</v>
      </c>
      <c r="E61" s="164" t="s">
        <v>24</v>
      </c>
      <c r="F61" s="164" t="s">
        <v>24</v>
      </c>
      <c r="G61" s="164" t="s">
        <v>24</v>
      </c>
      <c r="H61" s="164" t="s">
        <v>24</v>
      </c>
      <c r="I61" s="163">
        <v>0</v>
      </c>
      <c r="J61" s="163">
        <v>0</v>
      </c>
      <c r="K61" s="163">
        <v>0</v>
      </c>
      <c r="L61" s="164" t="s">
        <v>24</v>
      </c>
      <c r="M61" s="164" t="s">
        <v>24</v>
      </c>
    </row>
    <row r="62" spans="1:13" ht="16.5" thickTop="1" thickBot="1" x14ac:dyDescent="0.3">
      <c r="A62" s="160" t="s">
        <v>69</v>
      </c>
      <c r="B62" s="160">
        <v>3000</v>
      </c>
      <c r="C62" s="160">
        <v>430</v>
      </c>
      <c r="D62" s="162">
        <f>D63+D77</f>
        <v>3921</v>
      </c>
      <c r="E62" s="164" t="s">
        <v>24</v>
      </c>
      <c r="F62" s="164" t="s">
        <v>24</v>
      </c>
      <c r="G62" s="164" t="s">
        <v>24</v>
      </c>
      <c r="H62" s="164" t="s">
        <v>24</v>
      </c>
      <c r="I62" s="162">
        <f>I63+I77</f>
        <v>3920.96</v>
      </c>
      <c r="J62" s="162">
        <f>J63+J77</f>
        <v>0</v>
      </c>
      <c r="K62" s="162">
        <v>0</v>
      </c>
      <c r="L62" s="164" t="s">
        <v>24</v>
      </c>
      <c r="M62" s="164" t="s">
        <v>24</v>
      </c>
    </row>
    <row r="63" spans="1:13" ht="16.5" thickTop="1" thickBot="1" x14ac:dyDescent="0.3">
      <c r="A63" s="170" t="s">
        <v>70</v>
      </c>
      <c r="B63" s="160">
        <v>3100</v>
      </c>
      <c r="C63" s="160">
        <v>440</v>
      </c>
      <c r="D63" s="162">
        <f>D64+D65+D68+D71+D75+D76</f>
        <v>3921</v>
      </c>
      <c r="E63" s="164" t="s">
        <v>24</v>
      </c>
      <c r="F63" s="164" t="s">
        <v>24</v>
      </c>
      <c r="G63" s="164" t="s">
        <v>24</v>
      </c>
      <c r="H63" s="164" t="s">
        <v>24</v>
      </c>
      <c r="I63" s="162">
        <f>I64+I65+I68+I71+I75+I77</f>
        <v>3920.96</v>
      </c>
      <c r="J63" s="162">
        <f>J64+J65+J68+J71+J75+J76</f>
        <v>0</v>
      </c>
      <c r="K63" s="162">
        <v>0</v>
      </c>
      <c r="L63" s="164" t="s">
        <v>24</v>
      </c>
      <c r="M63" s="164" t="s">
        <v>24</v>
      </c>
    </row>
    <row r="64" spans="1:13" ht="16.5" thickTop="1" thickBot="1" x14ac:dyDescent="0.3">
      <c r="A64" s="176" t="s">
        <v>71</v>
      </c>
      <c r="B64" s="172">
        <v>3110</v>
      </c>
      <c r="C64" s="172">
        <v>450</v>
      </c>
      <c r="D64" s="177">
        <v>3921</v>
      </c>
      <c r="E64" s="164" t="s">
        <v>24</v>
      </c>
      <c r="F64" s="164" t="s">
        <v>24</v>
      </c>
      <c r="G64" s="164" t="s">
        <v>24</v>
      </c>
      <c r="H64" s="164" t="s">
        <v>24</v>
      </c>
      <c r="I64" s="177">
        <v>3920.96</v>
      </c>
      <c r="J64" s="177">
        <v>0</v>
      </c>
      <c r="K64" s="177">
        <v>0</v>
      </c>
      <c r="L64" s="164" t="s">
        <v>24</v>
      </c>
      <c r="M64" s="164" t="s">
        <v>24</v>
      </c>
    </row>
    <row r="65" spans="1:13" ht="16.5" thickTop="1" thickBot="1" x14ac:dyDescent="0.3">
      <c r="A65" s="180" t="s">
        <v>72</v>
      </c>
      <c r="B65" s="172">
        <v>3120</v>
      </c>
      <c r="C65" s="172">
        <v>460</v>
      </c>
      <c r="D65" s="177">
        <f>SUM(D66:D67)</f>
        <v>0</v>
      </c>
      <c r="E65" s="164" t="s">
        <v>24</v>
      </c>
      <c r="F65" s="164" t="s">
        <v>24</v>
      </c>
      <c r="G65" s="164" t="s">
        <v>24</v>
      </c>
      <c r="H65" s="164" t="s">
        <v>24</v>
      </c>
      <c r="I65" s="174">
        <f>SUM(I66:I67)</f>
        <v>0</v>
      </c>
      <c r="J65" s="174">
        <v>0</v>
      </c>
      <c r="K65" s="174">
        <v>0</v>
      </c>
      <c r="L65" s="164" t="s">
        <v>24</v>
      </c>
      <c r="M65" s="164" t="s">
        <v>24</v>
      </c>
    </row>
    <row r="66" spans="1:13" ht="16.5" thickTop="1" thickBot="1" x14ac:dyDescent="0.3">
      <c r="A66" s="175" t="s">
        <v>73</v>
      </c>
      <c r="B66" s="157">
        <v>3121</v>
      </c>
      <c r="C66" s="157">
        <v>470</v>
      </c>
      <c r="D66" s="166">
        <v>0</v>
      </c>
      <c r="E66" s="164" t="s">
        <v>24</v>
      </c>
      <c r="F66" s="164" t="s">
        <v>24</v>
      </c>
      <c r="G66" s="164" t="s">
        <v>24</v>
      </c>
      <c r="H66" s="164" t="s">
        <v>24</v>
      </c>
      <c r="I66" s="166">
        <v>0</v>
      </c>
      <c r="J66" s="166">
        <v>0</v>
      </c>
      <c r="K66" s="166">
        <v>0</v>
      </c>
      <c r="L66" s="164" t="s">
        <v>24</v>
      </c>
      <c r="M66" s="164" t="s">
        <v>24</v>
      </c>
    </row>
    <row r="67" spans="1:13" ht="16.5" thickTop="1" thickBot="1" x14ac:dyDescent="0.3">
      <c r="A67" s="175" t="s">
        <v>74</v>
      </c>
      <c r="B67" s="157">
        <v>3122</v>
      </c>
      <c r="C67" s="157">
        <v>480</v>
      </c>
      <c r="D67" s="166">
        <v>0</v>
      </c>
      <c r="E67" s="164" t="s">
        <v>24</v>
      </c>
      <c r="F67" s="164" t="s">
        <v>24</v>
      </c>
      <c r="G67" s="164" t="s">
        <v>24</v>
      </c>
      <c r="H67" s="164" t="s">
        <v>24</v>
      </c>
      <c r="I67" s="166">
        <v>0</v>
      </c>
      <c r="J67" s="166">
        <v>0</v>
      </c>
      <c r="K67" s="166">
        <v>0</v>
      </c>
      <c r="L67" s="164" t="s">
        <v>24</v>
      </c>
      <c r="M67" s="164" t="s">
        <v>24</v>
      </c>
    </row>
    <row r="68" spans="1:13" ht="16.5" thickTop="1" thickBot="1" x14ac:dyDescent="0.3">
      <c r="A68" s="171" t="s">
        <v>75</v>
      </c>
      <c r="B68" s="172">
        <v>3130</v>
      </c>
      <c r="C68" s="172">
        <v>490</v>
      </c>
      <c r="D68" s="174">
        <f>SUM(D69:D70)</f>
        <v>0</v>
      </c>
      <c r="E68" s="164" t="s">
        <v>24</v>
      </c>
      <c r="F68" s="164" t="s">
        <v>24</v>
      </c>
      <c r="G68" s="164" t="s">
        <v>24</v>
      </c>
      <c r="H68" s="164" t="s">
        <v>24</v>
      </c>
      <c r="I68" s="174">
        <f>SUM(I69:I70)</f>
        <v>0</v>
      </c>
      <c r="J68" s="174">
        <v>0</v>
      </c>
      <c r="K68" s="174">
        <v>0</v>
      </c>
      <c r="L68" s="164" t="s">
        <v>24</v>
      </c>
      <c r="M68" s="164" t="s">
        <v>24</v>
      </c>
    </row>
    <row r="69" spans="1:13" ht="16.5" thickTop="1" thickBot="1" x14ac:dyDescent="0.3">
      <c r="A69" s="175" t="s">
        <v>76</v>
      </c>
      <c r="B69" s="157">
        <v>3131</v>
      </c>
      <c r="C69" s="172">
        <v>500</v>
      </c>
      <c r="D69" s="166">
        <v>0</v>
      </c>
      <c r="E69" s="164" t="s">
        <v>24</v>
      </c>
      <c r="F69" s="164" t="s">
        <v>24</v>
      </c>
      <c r="G69" s="164" t="s">
        <v>24</v>
      </c>
      <c r="H69" s="164" t="s">
        <v>24</v>
      </c>
      <c r="I69" s="166">
        <v>0</v>
      </c>
      <c r="J69" s="166">
        <v>0</v>
      </c>
      <c r="K69" s="166">
        <v>0</v>
      </c>
      <c r="L69" s="164" t="s">
        <v>24</v>
      </c>
      <c r="M69" s="164" t="s">
        <v>24</v>
      </c>
    </row>
    <row r="70" spans="1:13" ht="16.5" thickTop="1" thickBot="1" x14ac:dyDescent="0.3">
      <c r="A70" s="175" t="s">
        <v>77</v>
      </c>
      <c r="B70" s="157">
        <v>3132</v>
      </c>
      <c r="C70" s="157">
        <v>510</v>
      </c>
      <c r="D70" s="166">
        <v>0</v>
      </c>
      <c r="E70" s="164" t="s">
        <v>24</v>
      </c>
      <c r="F70" s="164" t="s">
        <v>24</v>
      </c>
      <c r="G70" s="164" t="s">
        <v>24</v>
      </c>
      <c r="H70" s="164" t="s">
        <v>24</v>
      </c>
      <c r="I70" s="166">
        <v>0</v>
      </c>
      <c r="J70" s="166">
        <v>0</v>
      </c>
      <c r="K70" s="166">
        <v>0</v>
      </c>
      <c r="L70" s="164" t="s">
        <v>24</v>
      </c>
      <c r="M70" s="164" t="s">
        <v>24</v>
      </c>
    </row>
    <row r="71" spans="1:13" ht="16.5" thickTop="1" thickBot="1" x14ac:dyDescent="0.3">
      <c r="A71" s="171" t="s">
        <v>78</v>
      </c>
      <c r="B71" s="172">
        <v>3140</v>
      </c>
      <c r="C71" s="172">
        <v>520</v>
      </c>
      <c r="D71" s="174">
        <f>SUM(D72:D74)</f>
        <v>0</v>
      </c>
      <c r="E71" s="164" t="s">
        <v>24</v>
      </c>
      <c r="F71" s="164" t="s">
        <v>24</v>
      </c>
      <c r="G71" s="164" t="s">
        <v>24</v>
      </c>
      <c r="H71" s="164" t="s">
        <v>24</v>
      </c>
      <c r="I71" s="174">
        <f>SUM(I72:I74)</f>
        <v>0</v>
      </c>
      <c r="J71" s="174">
        <v>0</v>
      </c>
      <c r="K71" s="174">
        <v>0</v>
      </c>
      <c r="L71" s="164" t="s">
        <v>24</v>
      </c>
      <c r="M71" s="164" t="s">
        <v>24</v>
      </c>
    </row>
    <row r="72" spans="1:13" ht="16.5" thickTop="1" thickBot="1" x14ac:dyDescent="0.3">
      <c r="A72" s="170" t="s">
        <v>177</v>
      </c>
      <c r="B72" s="157">
        <v>3141</v>
      </c>
      <c r="C72" s="157">
        <v>530</v>
      </c>
      <c r="D72" s="166">
        <v>0</v>
      </c>
      <c r="E72" s="164" t="s">
        <v>24</v>
      </c>
      <c r="F72" s="164" t="s">
        <v>24</v>
      </c>
      <c r="G72" s="164" t="s">
        <v>24</v>
      </c>
      <c r="H72" s="164" t="s">
        <v>24</v>
      </c>
      <c r="I72" s="166">
        <v>0</v>
      </c>
      <c r="J72" s="166">
        <v>0</v>
      </c>
      <c r="K72" s="166">
        <v>0</v>
      </c>
      <c r="L72" s="164" t="s">
        <v>24</v>
      </c>
      <c r="M72" s="164" t="s">
        <v>24</v>
      </c>
    </row>
    <row r="73" spans="1:13" ht="16.5" thickTop="1" thickBot="1" x14ac:dyDescent="0.3">
      <c r="A73" s="170" t="s">
        <v>178</v>
      </c>
      <c r="B73" s="157">
        <v>3142</v>
      </c>
      <c r="C73" s="157">
        <v>540</v>
      </c>
      <c r="D73" s="166">
        <v>0</v>
      </c>
      <c r="E73" s="164" t="s">
        <v>24</v>
      </c>
      <c r="F73" s="164" t="s">
        <v>24</v>
      </c>
      <c r="G73" s="164" t="s">
        <v>24</v>
      </c>
      <c r="H73" s="164" t="s">
        <v>24</v>
      </c>
      <c r="I73" s="166">
        <v>0</v>
      </c>
      <c r="J73" s="166">
        <v>0</v>
      </c>
      <c r="K73" s="166">
        <v>0</v>
      </c>
      <c r="L73" s="164" t="s">
        <v>24</v>
      </c>
      <c r="M73" s="164" t="s">
        <v>24</v>
      </c>
    </row>
    <row r="74" spans="1:13" ht="16.5" thickTop="1" thickBot="1" x14ac:dyDescent="0.3">
      <c r="A74" s="170" t="s">
        <v>179</v>
      </c>
      <c r="B74" s="157">
        <v>3143</v>
      </c>
      <c r="C74" s="157">
        <v>550</v>
      </c>
      <c r="D74" s="166">
        <v>0</v>
      </c>
      <c r="E74" s="164" t="s">
        <v>24</v>
      </c>
      <c r="F74" s="164" t="s">
        <v>24</v>
      </c>
      <c r="G74" s="164" t="s">
        <v>24</v>
      </c>
      <c r="H74" s="164" t="s">
        <v>24</v>
      </c>
      <c r="I74" s="166">
        <v>0</v>
      </c>
      <c r="J74" s="166">
        <v>0</v>
      </c>
      <c r="K74" s="166">
        <v>0</v>
      </c>
      <c r="L74" s="164" t="s">
        <v>24</v>
      </c>
      <c r="M74" s="164" t="s">
        <v>24</v>
      </c>
    </row>
    <row r="75" spans="1:13" ht="16.5" thickTop="1" thickBot="1" x14ac:dyDescent="0.3">
      <c r="A75" s="171" t="s">
        <v>82</v>
      </c>
      <c r="B75" s="172">
        <v>3150</v>
      </c>
      <c r="C75" s="172">
        <v>560</v>
      </c>
      <c r="D75" s="177">
        <v>0</v>
      </c>
      <c r="E75" s="164" t="s">
        <v>24</v>
      </c>
      <c r="F75" s="164" t="s">
        <v>24</v>
      </c>
      <c r="G75" s="164" t="s">
        <v>24</v>
      </c>
      <c r="H75" s="164" t="s">
        <v>24</v>
      </c>
      <c r="I75" s="177">
        <v>0</v>
      </c>
      <c r="J75" s="177">
        <v>0</v>
      </c>
      <c r="K75" s="177">
        <v>0</v>
      </c>
      <c r="L75" s="164" t="s">
        <v>24</v>
      </c>
      <c r="M75" s="164" t="s">
        <v>24</v>
      </c>
    </row>
    <row r="76" spans="1:13" ht="16.5" thickTop="1" thickBot="1" x14ac:dyDescent="0.3">
      <c r="A76" s="171" t="s">
        <v>83</v>
      </c>
      <c r="B76" s="172">
        <v>3160</v>
      </c>
      <c r="C76" s="172">
        <v>570</v>
      </c>
      <c r="D76" s="177">
        <v>0</v>
      </c>
      <c r="E76" s="164" t="s">
        <v>24</v>
      </c>
      <c r="F76" s="164" t="s">
        <v>24</v>
      </c>
      <c r="G76" s="164" t="s">
        <v>24</v>
      </c>
      <c r="H76" s="164" t="s">
        <v>24</v>
      </c>
      <c r="I76" s="177">
        <v>0</v>
      </c>
      <c r="J76" s="177">
        <v>0</v>
      </c>
      <c r="K76" s="177">
        <v>0</v>
      </c>
      <c r="L76" s="164" t="s">
        <v>24</v>
      </c>
      <c r="M76" s="164" t="s">
        <v>24</v>
      </c>
    </row>
    <row r="77" spans="1:13" ht="16.5" thickTop="1" thickBot="1" x14ac:dyDescent="0.3">
      <c r="A77" s="170" t="s">
        <v>84</v>
      </c>
      <c r="B77" s="160">
        <v>3200</v>
      </c>
      <c r="C77" s="160">
        <v>580</v>
      </c>
      <c r="D77" s="162">
        <f>SUM(D78:D80)</f>
        <v>0</v>
      </c>
      <c r="E77" s="164" t="s">
        <v>24</v>
      </c>
      <c r="F77" s="164" t="s">
        <v>24</v>
      </c>
      <c r="G77" s="164" t="s">
        <v>24</v>
      </c>
      <c r="H77" s="164" t="s">
        <v>24</v>
      </c>
      <c r="I77" s="162">
        <f>SUM(I78:I80)</f>
        <v>0</v>
      </c>
      <c r="J77" s="162">
        <v>0</v>
      </c>
      <c r="K77" s="162">
        <v>0</v>
      </c>
      <c r="L77" s="164" t="s">
        <v>24</v>
      </c>
      <c r="M77" s="164" t="s">
        <v>24</v>
      </c>
    </row>
    <row r="78" spans="1:13" ht="16.5" thickTop="1" thickBot="1" x14ac:dyDescent="0.3">
      <c r="A78" s="176" t="s">
        <v>85</v>
      </c>
      <c r="B78" s="172">
        <v>3210</v>
      </c>
      <c r="C78" s="172">
        <v>590</v>
      </c>
      <c r="D78" s="177">
        <v>0</v>
      </c>
      <c r="E78" s="164" t="s">
        <v>24</v>
      </c>
      <c r="F78" s="164" t="s">
        <v>24</v>
      </c>
      <c r="G78" s="164" t="s">
        <v>24</v>
      </c>
      <c r="H78" s="164" t="s">
        <v>24</v>
      </c>
      <c r="I78" s="177">
        <v>0</v>
      </c>
      <c r="J78" s="177">
        <v>0</v>
      </c>
      <c r="K78" s="177">
        <v>0</v>
      </c>
      <c r="L78" s="164" t="s">
        <v>24</v>
      </c>
      <c r="M78" s="164" t="s">
        <v>24</v>
      </c>
    </row>
    <row r="79" spans="1:13" ht="16.5" thickTop="1" thickBot="1" x14ac:dyDescent="0.3">
      <c r="A79" s="176" t="s">
        <v>86</v>
      </c>
      <c r="B79" s="172">
        <v>3220</v>
      </c>
      <c r="C79" s="172">
        <v>600</v>
      </c>
      <c r="D79" s="177">
        <v>0</v>
      </c>
      <c r="E79" s="164" t="s">
        <v>24</v>
      </c>
      <c r="F79" s="164" t="s">
        <v>24</v>
      </c>
      <c r="G79" s="164" t="s">
        <v>24</v>
      </c>
      <c r="H79" s="164" t="s">
        <v>24</v>
      </c>
      <c r="I79" s="177">
        <v>0</v>
      </c>
      <c r="J79" s="177">
        <v>0</v>
      </c>
      <c r="K79" s="177">
        <v>0</v>
      </c>
      <c r="L79" s="164" t="s">
        <v>24</v>
      </c>
      <c r="M79" s="164" t="s">
        <v>24</v>
      </c>
    </row>
    <row r="80" spans="1:13" ht="16.5" thickTop="1" thickBot="1" x14ac:dyDescent="0.3">
      <c r="A80" s="171" t="s">
        <v>87</v>
      </c>
      <c r="B80" s="172">
        <v>3230</v>
      </c>
      <c r="C80" s="172">
        <v>610</v>
      </c>
      <c r="D80" s="177">
        <v>0</v>
      </c>
      <c r="E80" s="164" t="s">
        <v>24</v>
      </c>
      <c r="F80" s="164" t="s">
        <v>24</v>
      </c>
      <c r="G80" s="164" t="s">
        <v>24</v>
      </c>
      <c r="H80" s="164" t="s">
        <v>24</v>
      </c>
      <c r="I80" s="177">
        <v>0</v>
      </c>
      <c r="J80" s="177">
        <v>0</v>
      </c>
      <c r="K80" s="177">
        <v>0</v>
      </c>
      <c r="L80" s="164" t="s">
        <v>24</v>
      </c>
      <c r="M80" s="164" t="s">
        <v>24</v>
      </c>
    </row>
    <row r="81" spans="1:13" ht="16.5" thickTop="1" thickBot="1" x14ac:dyDescent="0.3">
      <c r="A81" s="176" t="s">
        <v>88</v>
      </c>
      <c r="B81" s="172">
        <v>3240</v>
      </c>
      <c r="C81" s="172">
        <v>620</v>
      </c>
      <c r="D81" s="177">
        <v>0</v>
      </c>
      <c r="E81" s="164" t="s">
        <v>24</v>
      </c>
      <c r="F81" s="164" t="s">
        <v>24</v>
      </c>
      <c r="G81" s="164" t="s">
        <v>24</v>
      </c>
      <c r="H81" s="164" t="s">
        <v>24</v>
      </c>
      <c r="I81" s="177">
        <v>0</v>
      </c>
      <c r="J81" s="177">
        <v>0</v>
      </c>
      <c r="K81" s="177">
        <v>0</v>
      </c>
      <c r="L81" s="164" t="s">
        <v>24</v>
      </c>
      <c r="M81" s="164" t="s">
        <v>24</v>
      </c>
    </row>
    <row r="82" spans="1:13" ht="16.5" thickTop="1" thickBot="1" x14ac:dyDescent="0.3">
      <c r="A82" s="160" t="s">
        <v>89</v>
      </c>
      <c r="B82" s="160">
        <v>4100</v>
      </c>
      <c r="C82" s="160">
        <v>630</v>
      </c>
      <c r="D82" s="182">
        <f>D83</f>
        <v>0</v>
      </c>
      <c r="E82" s="183" t="s">
        <v>24</v>
      </c>
      <c r="F82" s="183" t="s">
        <v>24</v>
      </c>
      <c r="G82" s="183" t="s">
        <v>24</v>
      </c>
      <c r="H82" s="183" t="s">
        <v>24</v>
      </c>
      <c r="I82" s="182">
        <f>I83</f>
        <v>0</v>
      </c>
      <c r="J82" s="182">
        <v>0</v>
      </c>
      <c r="K82" s="182">
        <v>0</v>
      </c>
      <c r="L82" s="183" t="s">
        <v>24</v>
      </c>
      <c r="M82" s="183" t="s">
        <v>24</v>
      </c>
    </row>
    <row r="83" spans="1:13" ht="16.5" thickTop="1" thickBot="1" x14ac:dyDescent="0.3">
      <c r="A83" s="171" t="s">
        <v>90</v>
      </c>
      <c r="B83" s="172">
        <v>4110</v>
      </c>
      <c r="C83" s="172">
        <v>640</v>
      </c>
      <c r="D83" s="184">
        <f>SUM(D84:D86)</f>
        <v>0</v>
      </c>
      <c r="E83" s="183" t="s">
        <v>24</v>
      </c>
      <c r="F83" s="183" t="s">
        <v>24</v>
      </c>
      <c r="G83" s="183" t="s">
        <v>24</v>
      </c>
      <c r="H83" s="183" t="s">
        <v>24</v>
      </c>
      <c r="I83" s="184">
        <f>SUM(I84:I86)</f>
        <v>0</v>
      </c>
      <c r="J83" s="184">
        <v>0</v>
      </c>
      <c r="K83" s="184">
        <v>0</v>
      </c>
      <c r="L83" s="183" t="s">
        <v>24</v>
      </c>
      <c r="M83" s="183" t="s">
        <v>24</v>
      </c>
    </row>
    <row r="84" spans="1:13" ht="16.5" thickTop="1" thickBot="1" x14ac:dyDescent="0.3">
      <c r="A84" s="175" t="s">
        <v>91</v>
      </c>
      <c r="B84" s="157">
        <v>4111</v>
      </c>
      <c r="C84" s="157">
        <v>650</v>
      </c>
      <c r="D84" s="185">
        <v>0</v>
      </c>
      <c r="E84" s="183" t="s">
        <v>24</v>
      </c>
      <c r="F84" s="183" t="s">
        <v>24</v>
      </c>
      <c r="G84" s="183" t="s">
        <v>24</v>
      </c>
      <c r="H84" s="183" t="s">
        <v>24</v>
      </c>
      <c r="I84" s="185">
        <v>0</v>
      </c>
      <c r="J84" s="185">
        <v>0</v>
      </c>
      <c r="K84" s="185">
        <v>0</v>
      </c>
      <c r="L84" s="183" t="s">
        <v>24</v>
      </c>
      <c r="M84" s="183" t="s">
        <v>24</v>
      </c>
    </row>
    <row r="85" spans="1:13" ht="16.5" thickTop="1" thickBot="1" x14ac:dyDescent="0.3">
      <c r="A85" s="175" t="s">
        <v>92</v>
      </c>
      <c r="B85" s="157">
        <v>4112</v>
      </c>
      <c r="C85" s="157">
        <v>660</v>
      </c>
      <c r="D85" s="185">
        <v>0</v>
      </c>
      <c r="E85" s="183" t="s">
        <v>24</v>
      </c>
      <c r="F85" s="183" t="s">
        <v>24</v>
      </c>
      <c r="G85" s="183" t="s">
        <v>24</v>
      </c>
      <c r="H85" s="183" t="s">
        <v>24</v>
      </c>
      <c r="I85" s="185">
        <v>0</v>
      </c>
      <c r="J85" s="185">
        <v>0</v>
      </c>
      <c r="K85" s="185">
        <v>0</v>
      </c>
      <c r="L85" s="183" t="s">
        <v>24</v>
      </c>
      <c r="M85" s="183" t="s">
        <v>24</v>
      </c>
    </row>
    <row r="86" spans="1:13" ht="16.5" thickTop="1" thickBot="1" x14ac:dyDescent="0.3">
      <c r="A86" s="175" t="s">
        <v>180</v>
      </c>
      <c r="B86" s="157">
        <v>4113</v>
      </c>
      <c r="C86" s="157">
        <v>670</v>
      </c>
      <c r="D86" s="185">
        <v>0</v>
      </c>
      <c r="E86" s="183" t="s">
        <v>24</v>
      </c>
      <c r="F86" s="183" t="s">
        <v>24</v>
      </c>
      <c r="G86" s="183" t="s">
        <v>24</v>
      </c>
      <c r="H86" s="183" t="s">
        <v>24</v>
      </c>
      <c r="I86" s="185">
        <v>0</v>
      </c>
      <c r="J86" s="185">
        <v>0</v>
      </c>
      <c r="K86" s="185">
        <v>0</v>
      </c>
      <c r="L86" s="183" t="s">
        <v>24</v>
      </c>
      <c r="M86" s="183" t="s">
        <v>24</v>
      </c>
    </row>
    <row r="87" spans="1:13" ht="16.5" thickTop="1" thickBot="1" x14ac:dyDescent="0.3">
      <c r="A87" s="160" t="s">
        <v>94</v>
      </c>
      <c r="B87" s="160">
        <v>4200</v>
      </c>
      <c r="C87" s="160">
        <v>680</v>
      </c>
      <c r="D87" s="182">
        <f>D88</f>
        <v>0</v>
      </c>
      <c r="E87" s="183" t="s">
        <v>24</v>
      </c>
      <c r="F87" s="183" t="s">
        <v>24</v>
      </c>
      <c r="G87" s="183" t="s">
        <v>24</v>
      </c>
      <c r="H87" s="183" t="s">
        <v>24</v>
      </c>
      <c r="I87" s="182">
        <f>I88</f>
        <v>0</v>
      </c>
      <c r="J87" s="182">
        <v>0</v>
      </c>
      <c r="K87" s="182">
        <v>0</v>
      </c>
      <c r="L87" s="183" t="s">
        <v>24</v>
      </c>
      <c r="M87" s="183" t="s">
        <v>24</v>
      </c>
    </row>
    <row r="88" spans="1:13" ht="16.5" thickTop="1" thickBot="1" x14ac:dyDescent="0.3">
      <c r="A88" s="171" t="s">
        <v>95</v>
      </c>
      <c r="B88" s="172">
        <v>4210</v>
      </c>
      <c r="C88" s="172">
        <v>690</v>
      </c>
      <c r="D88" s="184">
        <v>0</v>
      </c>
      <c r="E88" s="183" t="s">
        <v>24</v>
      </c>
      <c r="F88" s="183" t="s">
        <v>24</v>
      </c>
      <c r="G88" s="183" t="s">
        <v>24</v>
      </c>
      <c r="H88" s="183" t="s">
        <v>24</v>
      </c>
      <c r="I88" s="184">
        <v>0</v>
      </c>
      <c r="J88" s="184">
        <v>0</v>
      </c>
      <c r="K88" s="184">
        <v>0</v>
      </c>
      <c r="L88" s="183" t="s">
        <v>24</v>
      </c>
      <c r="M88" s="183" t="s">
        <v>24</v>
      </c>
    </row>
    <row r="89" spans="1:13" ht="15.75" thickTop="1" x14ac:dyDescent="0.25"/>
  </sheetData>
  <mergeCells count="29">
    <mergeCell ref="B7:I7"/>
    <mergeCell ref="L7:M7"/>
    <mergeCell ref="H1:L2"/>
    <mergeCell ref="A3:L3"/>
    <mergeCell ref="A4:L4"/>
    <mergeCell ref="A5:C5"/>
    <mergeCell ref="A6:L6"/>
    <mergeCell ref="B8:I8"/>
    <mergeCell ref="L8:M8"/>
    <mergeCell ref="B9:I9"/>
    <mergeCell ref="L9:M9"/>
    <mergeCell ref="A10:C10"/>
    <mergeCell ref="E10:I10"/>
    <mergeCell ref="A11:C11"/>
    <mergeCell ref="E11:L11"/>
    <mergeCell ref="A12:C12"/>
    <mergeCell ref="E12:L12"/>
    <mergeCell ref="A13:C13"/>
    <mergeCell ref="E13:L13"/>
    <mergeCell ref="H16:H17"/>
    <mergeCell ref="I16:J16"/>
    <mergeCell ref="K16:K17"/>
    <mergeCell ref="L16:M16"/>
    <mergeCell ref="A16:A17"/>
    <mergeCell ref="B16:B17"/>
    <mergeCell ref="C16:C17"/>
    <mergeCell ref="D16:D17"/>
    <mergeCell ref="E16:F16"/>
    <mergeCell ref="G16:G17"/>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Кошти ЗАГАЛЬНОГО ФОНДУ II кв.</vt:lpstr>
      <vt:lpstr>Кошти ЗАГАЛЬНОГО ФОНДУ</vt:lpstr>
      <vt:lpstr>Батьківськи кошти</vt:lpstr>
      <vt:lpstr> Кошти як плата за послуги </vt:lpstr>
      <vt:lpstr>Інші джерелами надходжень II кв</vt:lpstr>
      <vt:lpstr>Інші джерелами надходжень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Наташа</dc:creator>
  <cp:lastModifiedBy>Programist</cp:lastModifiedBy>
  <cp:lastPrinted>2018-07-18T15:22:44Z</cp:lastPrinted>
  <dcterms:created xsi:type="dcterms:W3CDTF">2018-04-20T08:26:37Z</dcterms:created>
  <dcterms:modified xsi:type="dcterms:W3CDTF">2020-09-21T08:46:56Z</dcterms:modified>
</cp:coreProperties>
</file>